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18855" windowHeight="12720"/>
  </bookViews>
  <sheets>
    <sheet name="Sheet1" sheetId="1" r:id="rId1"/>
    <sheet name="Sheet5" sheetId="2" r:id="rId2"/>
    <sheet name="Sheet2" sheetId="3" r:id="rId3"/>
    <sheet name="Sheet3" sheetId="4" r:id="rId4"/>
  </sheets>
  <definedNames>
    <definedName name="A">Sheet3!$B$78:$C$79</definedName>
    <definedName name="B">Sheet3!$B$78:$D$79</definedName>
    <definedName name="C_">Sheet3!$B$78:$S$79</definedName>
    <definedName name="D">Sheet3!$B$78:$D$79</definedName>
    <definedName name="E">Sheet3!$B$78:$E$79</definedName>
    <definedName name="F">Sheet3!$B$78:$L$79</definedName>
    <definedName name="F_Preservation">Sheet3!$B$78:$S$79</definedName>
    <definedName name="F_Reconstruction">Sheet3!$B$78:$C$79</definedName>
    <definedName name="F_Rehabilitation">Sheet3!$B$78:$D$79</definedName>
    <definedName name="FP">Sheet3!$B$78:$S$79</definedName>
    <definedName name="Fpresr">Sheet3!$B$78:$S$79</definedName>
    <definedName name="FR">Sheet3!$B$78:$C$79</definedName>
    <definedName name="FRE">Sheet3!$B$78:$D$79</definedName>
    <definedName name="Frecon">Sheet3!$B$78:$C$79</definedName>
    <definedName name="Frehab">Sheet3!$B$78:$D$79</definedName>
    <definedName name="R_Preservation">Sheet3!$B$78:$L$79</definedName>
    <definedName name="R_Reconstruction">Sheet3!$B$78:$D$79</definedName>
    <definedName name="R_Rehabilitation">Sheet3!$B$78:$E$79</definedName>
    <definedName name="RP">Sheet3!$B$78:$L$79</definedName>
    <definedName name="Rpresr">Sheet3!$B$78:$L$79</definedName>
    <definedName name="RR">Sheet3!$B$78:$D$79</definedName>
    <definedName name="RRE">Sheet3!$B$78:$E$79</definedName>
    <definedName name="Rrecon">Sheet3!$B$78:$D$79</definedName>
    <definedName name="Rrehab">Sheet3!$B$78:$E$79</definedName>
  </definedNames>
  <calcPr calcId="145621"/>
</workbook>
</file>

<file path=xl/calcChain.xml><?xml version="1.0" encoding="utf-8"?>
<calcChain xmlns="http://schemas.openxmlformats.org/spreadsheetml/2006/main">
  <c r="B78" i="4" l="1"/>
  <c r="B77" i="4"/>
  <c r="B76" i="4"/>
  <c r="B75" i="4"/>
  <c r="B74" i="4"/>
  <c r="B73" i="4"/>
  <c r="B72" i="4"/>
  <c r="B71" i="4"/>
  <c r="B69" i="4"/>
  <c r="B68" i="4"/>
  <c r="B67" i="4"/>
  <c r="B66" i="4"/>
  <c r="B65" i="4"/>
  <c r="B64" i="4"/>
  <c r="B63" i="4"/>
  <c r="B62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L11" i="1"/>
  <c r="K11" i="1"/>
  <c r="J11" i="1"/>
  <c r="I11" i="1"/>
  <c r="H11" i="1"/>
  <c r="H12" i="1" s="1"/>
  <c r="H13" i="1" s="1"/>
  <c r="R9" i="1" s="1"/>
  <c r="G11" i="1"/>
  <c r="F11" i="1"/>
  <c r="E12" i="1" s="1"/>
  <c r="E11" i="1"/>
  <c r="D11" i="1"/>
  <c r="C11" i="1"/>
  <c r="B12" i="1" s="1"/>
  <c r="B11" i="1"/>
  <c r="M11" i="1" s="1"/>
  <c r="I10" i="1"/>
  <c r="H10" i="1"/>
  <c r="G10" i="1"/>
  <c r="F10" i="1"/>
  <c r="E10" i="1"/>
  <c r="D10" i="1"/>
  <c r="C10" i="1"/>
  <c r="B10" i="1"/>
  <c r="S9" i="1"/>
  <c r="L9" i="1"/>
  <c r="K9" i="1"/>
  <c r="J9" i="1"/>
  <c r="I9" i="1"/>
  <c r="H9" i="1"/>
  <c r="Q9" i="1" s="1"/>
  <c r="G9" i="1"/>
  <c r="F9" i="1"/>
  <c r="E9" i="1"/>
  <c r="Q8" i="1" s="1"/>
  <c r="D9" i="1"/>
  <c r="C9" i="1"/>
  <c r="B9" i="1"/>
  <c r="T8" i="1"/>
  <c r="S8" i="1"/>
  <c r="M8" i="1"/>
  <c r="H8" i="1"/>
  <c r="E8" i="1"/>
  <c r="B8" i="1"/>
  <c r="S7" i="1" s="1"/>
  <c r="T7" i="1"/>
  <c r="Q7" i="1"/>
  <c r="M7" i="1"/>
  <c r="L5" i="1"/>
  <c r="L10" i="1" s="1"/>
  <c r="K5" i="1"/>
  <c r="K10" i="1" s="1"/>
  <c r="J5" i="1"/>
  <c r="J10" i="1" s="1"/>
  <c r="T9" i="1" l="1"/>
  <c r="C18" i="1"/>
  <c r="B18" i="1"/>
  <c r="E13" i="1"/>
  <c r="R8" i="1" s="1"/>
  <c r="M10" i="1"/>
  <c r="B13" i="1"/>
  <c r="R7" i="1" s="1"/>
  <c r="M9" i="1"/>
  <c r="N9" i="1" s="1"/>
  <c r="B16" i="1" l="1"/>
  <c r="N11" i="1"/>
  <c r="B19" i="1" s="1"/>
  <c r="B15" i="1"/>
  <c r="N10" i="1"/>
</calcChain>
</file>

<file path=xl/comments1.xml><?xml version="1.0" encoding="utf-8"?>
<comments xmlns="http://schemas.openxmlformats.org/spreadsheetml/2006/main">
  <authors>
    <author/>
  </authors>
  <commentList>
    <comment ref="B14" authorId="0">
      <text>
        <r>
          <rPr>
            <sz val="10"/>
            <color rgb="FF000000"/>
            <rFont val="Arial"/>
          </rPr>
          <t xml:space="preserve">Input
</t>
        </r>
      </text>
    </comment>
  </commentList>
</comments>
</file>

<file path=xl/sharedStrings.xml><?xml version="1.0" encoding="utf-8"?>
<sst xmlns="http://schemas.openxmlformats.org/spreadsheetml/2006/main" count="213" uniqueCount="87">
  <si>
    <t>A Quick Highway Network Health Check Tool</t>
  </si>
  <si>
    <t>Description</t>
  </si>
  <si>
    <t>Reconstruction</t>
  </si>
  <si>
    <t>Rehabilitation</t>
  </si>
  <si>
    <t>Preservation</t>
  </si>
  <si>
    <t>Project Group</t>
  </si>
  <si>
    <t>Recon-C</t>
  </si>
  <si>
    <t>Rehab-A</t>
  </si>
  <si>
    <t>Rehab-C</t>
  </si>
  <si>
    <t>Pres-A</t>
  </si>
  <si>
    <t>Pres-C</t>
  </si>
  <si>
    <t>Total</t>
  </si>
  <si>
    <t>Treatment Type</t>
  </si>
  <si>
    <t>Fulldepth</t>
  </si>
  <si>
    <t>JPCP</t>
  </si>
  <si>
    <t>Multilayer</t>
  </si>
  <si>
    <t>Structural Multicourse Overlay</t>
  </si>
  <si>
    <t>Full Depth Reclamation</t>
  </si>
  <si>
    <t>Rubblize and Overlay</t>
  </si>
  <si>
    <t>Sand Seals</t>
  </si>
  <si>
    <t>Chip Seals</t>
  </si>
  <si>
    <t>Thin Ovrelay</t>
  </si>
  <si>
    <t>Diamond Grinding</t>
  </si>
  <si>
    <t>Crack Seal</t>
  </si>
  <si>
    <t>Design life/extenstion (years)</t>
  </si>
  <si>
    <t>Strategy</t>
  </si>
  <si>
    <t>Cost (lane-mile)</t>
  </si>
  <si>
    <t>Length (%)</t>
  </si>
  <si>
    <t>Cost (%)</t>
  </si>
  <si>
    <t>Length (lane-miles)</t>
  </si>
  <si>
    <t>Length (lane-mile-years)</t>
  </si>
  <si>
    <t>Length (lane-mile)</t>
  </si>
  <si>
    <t>Sub total</t>
  </si>
  <si>
    <t>Percent (%) Length</t>
  </si>
  <si>
    <t>Lane-mile-years:</t>
  </si>
  <si>
    <t>Total Cost</t>
  </si>
  <si>
    <t>Percent (%) Cost</t>
  </si>
  <si>
    <t>Total Network Length (Lane-miles)</t>
  </si>
  <si>
    <t>Lane-mile-years</t>
  </si>
  <si>
    <t>Note:</t>
  </si>
  <si>
    <t>Network Needs (Loss)</t>
  </si>
  <si>
    <t>C =</t>
  </si>
  <si>
    <t>Concrete</t>
  </si>
  <si>
    <t>Total Budget</t>
  </si>
  <si>
    <t>A =</t>
  </si>
  <si>
    <t>Asphalt</t>
  </si>
  <si>
    <t>Network Grade</t>
  </si>
  <si>
    <t>Pavement Treatment List</t>
  </si>
  <si>
    <t>Flexible</t>
  </si>
  <si>
    <t>Design Life (years)</t>
  </si>
  <si>
    <t>Life Extension (years)</t>
  </si>
  <si>
    <t>Asphalt Rejuvenators</t>
  </si>
  <si>
    <t>Asphalt Sealers</t>
  </si>
  <si>
    <t>Bonded Wearing Course</t>
  </si>
  <si>
    <t>Whitetopping</t>
  </si>
  <si>
    <t>Cape Seals</t>
  </si>
  <si>
    <t>Cold In-place Recycling</t>
  </si>
  <si>
    <t>Crack Sealing</t>
  </si>
  <si>
    <t>Cracking Filling</t>
  </si>
  <si>
    <t>Hot In-place Recycling</t>
  </si>
  <si>
    <t>Microsurfacing</t>
  </si>
  <si>
    <t>Mill and Resurface</t>
  </si>
  <si>
    <t>Profile Milling</t>
  </si>
  <si>
    <t>Scrub Seals</t>
  </si>
  <si>
    <t>Slurry Seals</t>
  </si>
  <si>
    <t>Ultra-Thin Overlays</t>
  </si>
  <si>
    <t>Retexturing</t>
  </si>
  <si>
    <t>Rigid</t>
  </si>
  <si>
    <t>HMA Overlay without Slab Fracturing</t>
  </si>
  <si>
    <t>JRCP</t>
  </si>
  <si>
    <t>CPR</t>
  </si>
  <si>
    <t>Crack and Seat</t>
  </si>
  <si>
    <t>CRCP</t>
  </si>
  <si>
    <t>Cross Stitching</t>
  </si>
  <si>
    <t>Unbonded Overlay</t>
  </si>
  <si>
    <t>Dowel Bar Retrofit</t>
  </si>
  <si>
    <t>Full Depth Repair</t>
  </si>
  <si>
    <t>Joint Sealing</t>
  </si>
  <si>
    <t>Partial Depth Repair</t>
  </si>
  <si>
    <t>Spall Repair</t>
  </si>
  <si>
    <t>Undersealing</t>
  </si>
  <si>
    <t>Recon-A</t>
  </si>
  <si>
    <t>-----------------</t>
  </si>
  <si>
    <t>----------------------------------</t>
  </si>
  <si>
    <t>-----------------------------------------</t>
  </si>
  <si>
    <t>Treatment</t>
  </si>
  <si>
    <t>Design life or life extension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</si>
</sst>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"/>
    <numFmt numFmtId="166" formatCode="d\-mmm;@"/>
    <numFmt numFmtId="167" formatCode="0.0%"/>
    <numFmt numFmtId="168" formatCode="0.0000"/>
  </numFmts>
  <fonts count="106" x14ac:knownFonts="1">
    <font>
      <sz val="10"/>
      <color rgb="FF000000"/>
      <name val="Arial"/>
    </font>
    <font>
      <b/>
      <sz val="16"/>
      <color rgb="FFFFFFFF"/>
      <name val="Arial narrow"/>
    </font>
    <font>
      <b/>
      <sz val="24"/>
      <color rgb="FF000000"/>
      <name val="Arial narrow"/>
    </font>
    <font>
      <b/>
      <sz val="36"/>
      <color rgb="FFFFFFFF"/>
      <name val="Arial narrow"/>
    </font>
    <font>
      <sz val="14"/>
      <color rgb="FF000000"/>
      <name val="Arial narrow"/>
    </font>
    <font>
      <b/>
      <sz val="16"/>
      <color rgb="FF000000"/>
      <name val="Arial narrow"/>
    </font>
    <font>
      <b/>
      <sz val="16"/>
      <color rgb="FFFFFFFF"/>
      <name val="Arial narrow"/>
    </font>
    <font>
      <b/>
      <sz val="24"/>
      <color rgb="FF000000"/>
      <name val="Arial narrow"/>
    </font>
    <font>
      <sz val="14"/>
      <color rgb="FF000000"/>
      <name val="Arial narrow"/>
    </font>
    <font>
      <sz val="16"/>
      <color rgb="FF000000"/>
      <name val="Arial narrow"/>
    </font>
    <font>
      <sz val="16"/>
      <color rgb="FF000000"/>
      <name val="Arial narrow"/>
    </font>
    <font>
      <b/>
      <sz val="16"/>
      <color rgb="FFFFFFFF"/>
      <name val="Arial narrow"/>
    </font>
    <font>
      <sz val="14"/>
      <color rgb="FF000000"/>
      <name val="Arial narrow"/>
    </font>
    <font>
      <b/>
      <sz val="24"/>
      <color rgb="FFFFFFFF"/>
      <name val="Arial narrow"/>
    </font>
    <font>
      <b/>
      <sz val="16"/>
      <color rgb="FFFFFFFF"/>
      <name val="Arial narrow"/>
    </font>
    <font>
      <sz val="16"/>
      <color rgb="FF000000"/>
      <name val="Arial narrow"/>
    </font>
    <font>
      <sz val="16"/>
      <color rgb="FFFDE9D9"/>
      <name val="Arial narrow"/>
    </font>
    <font>
      <sz val="10"/>
      <color rgb="FFFBD4B4"/>
      <name val="Arial"/>
    </font>
    <font>
      <b/>
      <sz val="24"/>
      <color rgb="FF000000"/>
      <name val="Arial narrow"/>
    </font>
    <font>
      <b/>
      <sz val="16"/>
      <color rgb="FF000000"/>
      <name val="Arial narrow"/>
    </font>
    <font>
      <sz val="16"/>
      <color rgb="FF000000"/>
      <name val="Arial narrow"/>
    </font>
    <font>
      <b/>
      <sz val="16"/>
      <color rgb="FFFFFFFF"/>
      <name val="Arial narrow"/>
    </font>
    <font>
      <b/>
      <sz val="16"/>
      <color rgb="FFFDE9D9"/>
      <name val="Arial narrow"/>
    </font>
    <font>
      <sz val="16"/>
      <color rgb="FFFFFFFF"/>
      <name val="Arial narrow"/>
    </font>
    <font>
      <b/>
      <sz val="20"/>
      <color rgb="FFFFFFFF"/>
      <name val="Arial narrow"/>
    </font>
    <font>
      <sz val="16"/>
      <color rgb="FF000000"/>
      <name val="Arial narrow"/>
    </font>
    <font>
      <b/>
      <sz val="16"/>
      <color rgb="FFFFFFFF"/>
      <name val="Arial narrow"/>
    </font>
    <font>
      <sz val="16"/>
      <color rgb="FF000000"/>
      <name val="Arial narrow"/>
    </font>
    <font>
      <sz val="11"/>
      <color rgb="FF000000"/>
      <name val="Calibri"/>
    </font>
    <font>
      <b/>
      <sz val="16"/>
      <color rgb="FFFFFFFF"/>
      <name val="Arial narrow"/>
    </font>
    <font>
      <b/>
      <sz val="16"/>
      <color rgb="FFFFFFFF"/>
      <name val="Arial narrow"/>
    </font>
    <font>
      <sz val="14"/>
      <color rgb="FF000000"/>
      <name val="Arial narrow"/>
    </font>
    <font>
      <sz val="14"/>
      <color rgb="FF000000"/>
      <name val="Arial narrow"/>
    </font>
    <font>
      <b/>
      <sz val="16"/>
      <color rgb="FFFFFFFF"/>
      <name val="Arial narrow"/>
    </font>
    <font>
      <b/>
      <sz val="24"/>
      <color rgb="FFFFFFFF"/>
      <name val="Arial narrow"/>
    </font>
    <font>
      <sz val="16"/>
      <color rgb="FFFF0000"/>
      <name val="Arial narrow"/>
    </font>
    <font>
      <sz val="12"/>
      <color rgb="FF000000"/>
      <name val="Arial"/>
    </font>
    <font>
      <b/>
      <sz val="14"/>
      <color rgb="FF000000"/>
      <name val="Arial narrow"/>
    </font>
    <font>
      <b/>
      <sz val="16"/>
      <color rgb="FFFFFFFF"/>
      <name val="Arial narrow"/>
    </font>
    <font>
      <sz val="16"/>
      <color rgb="FF000000"/>
      <name val="Arial narrow"/>
    </font>
    <font>
      <b/>
      <sz val="18"/>
      <color rgb="FFFF0000"/>
      <name val="Arial narrow"/>
    </font>
    <font>
      <sz val="14"/>
      <color rgb="FF000000"/>
      <name val="Arial narrow"/>
    </font>
    <font>
      <sz val="16"/>
      <color rgb="FFFDE9D9"/>
      <name val="Arial narrow"/>
    </font>
    <font>
      <sz val="16"/>
      <color rgb="FFFDE9D9"/>
      <name val="Arial narrow"/>
    </font>
    <font>
      <b/>
      <sz val="16"/>
      <color rgb="FF000000"/>
      <name val="Arial narrow"/>
    </font>
    <font>
      <b/>
      <sz val="16"/>
      <color rgb="FF000000"/>
      <name val="Arial narrow"/>
    </font>
    <font>
      <b/>
      <sz val="20"/>
      <color rgb="FFFFFFFF"/>
      <name val="Arial narrow"/>
    </font>
    <font>
      <b/>
      <sz val="16"/>
      <color rgb="FF000000"/>
      <name val="Arial narrow"/>
    </font>
    <font>
      <sz val="16"/>
      <color rgb="FFFDE9D9"/>
      <name val="Arial narrow"/>
    </font>
    <font>
      <sz val="16"/>
      <color rgb="FF000000"/>
      <name val="Arial narrow"/>
    </font>
    <font>
      <sz val="16"/>
      <color rgb="FF000000"/>
      <name val="Arial narrow"/>
    </font>
    <font>
      <sz val="12"/>
      <color rgb="FF000000"/>
      <name val="Arial narrow"/>
    </font>
    <font>
      <b/>
      <sz val="14"/>
      <color rgb="FF000000"/>
      <name val="Arial narrow"/>
    </font>
    <font>
      <sz val="14"/>
      <color rgb="FF000000"/>
      <name val="Arial narrow"/>
    </font>
    <font>
      <sz val="16"/>
      <color rgb="FFFBD4B4"/>
      <name val="Arial narrow"/>
    </font>
    <font>
      <b/>
      <sz val="16"/>
      <color rgb="FFFFFFFF"/>
      <name val="Arial narrow"/>
    </font>
    <font>
      <sz val="14"/>
      <color rgb="FF000000"/>
      <name val="Arial narrow"/>
    </font>
    <font>
      <b/>
      <sz val="16"/>
      <color rgb="FFFFFFFF"/>
      <name val="Arial narrow"/>
    </font>
    <font>
      <sz val="16"/>
      <color rgb="FFFDE9D9"/>
      <name val="Arial narrow"/>
    </font>
    <font>
      <b/>
      <sz val="16"/>
      <color rgb="FFFFFFFF"/>
      <name val="Arial narrow"/>
    </font>
    <font>
      <sz val="14"/>
      <color rgb="FF000000"/>
      <name val="Arial narrow"/>
    </font>
    <font>
      <sz val="16"/>
      <color rgb="FF000000"/>
      <name val="Arial narrow"/>
    </font>
    <font>
      <b/>
      <sz val="16"/>
      <color rgb="FFFFFFFF"/>
      <name val="Arial narrow"/>
    </font>
    <font>
      <b/>
      <sz val="16"/>
      <color rgb="FFFFFFFF"/>
      <name val="Arial narrow"/>
    </font>
    <font>
      <b/>
      <sz val="16"/>
      <color rgb="FF000000"/>
      <name val="Arial narrow"/>
    </font>
    <font>
      <b/>
      <sz val="16"/>
      <color rgb="FF000000"/>
      <name val="Arial narrow"/>
    </font>
    <font>
      <b/>
      <sz val="16"/>
      <color rgb="FF000000"/>
      <name val="Arial narrow"/>
    </font>
    <font>
      <sz val="16"/>
      <color rgb="FFFDE9D9"/>
      <name val="Arial narrow"/>
    </font>
    <font>
      <sz val="16"/>
      <color rgb="FFFFFFFF"/>
      <name val="Arial narrow"/>
    </font>
    <font>
      <b/>
      <sz val="16"/>
      <color rgb="FF000000"/>
      <name val="Arial narrow"/>
    </font>
    <font>
      <sz val="16"/>
      <color rgb="FF000000"/>
      <name val="Arial narrow"/>
    </font>
    <font>
      <b/>
      <sz val="16"/>
      <color rgb="FFFFFFFF"/>
      <name val="Arial narrow"/>
    </font>
    <font>
      <b/>
      <sz val="16"/>
      <color rgb="FF000000"/>
      <name val="Arial narrow"/>
    </font>
    <font>
      <b/>
      <sz val="16"/>
      <color rgb="FF000000"/>
      <name val="Arial narrow"/>
    </font>
    <font>
      <sz val="16"/>
      <color rgb="FF000000"/>
      <name val="Arial narrow"/>
    </font>
    <font>
      <sz val="16"/>
      <color rgb="FF000000"/>
      <name val="Arial narrow"/>
    </font>
    <font>
      <sz val="14"/>
      <color rgb="FF000000"/>
      <name val="Arial narrow"/>
    </font>
    <font>
      <sz val="16"/>
      <color rgb="FFFDE9D9"/>
      <name val="Arial narrow"/>
    </font>
    <font>
      <b/>
      <sz val="18"/>
      <color rgb="FFFF0000"/>
      <name val="Arial narrow"/>
    </font>
    <font>
      <sz val="11"/>
      <color rgb="FF000000"/>
      <name val="Calibri"/>
    </font>
    <font>
      <sz val="12"/>
      <color rgb="FF000000"/>
      <name val="Arial"/>
    </font>
    <font>
      <sz val="11"/>
      <color rgb="FF000000"/>
      <name val="Calibri"/>
    </font>
    <font>
      <sz val="11"/>
      <color rgb="FF000000"/>
      <name val="Calibri"/>
    </font>
    <font>
      <sz val="12"/>
      <color rgb="FFFDE9D9"/>
      <name val="Arial narrow"/>
    </font>
    <font>
      <sz val="16"/>
      <color rgb="FF000000"/>
      <name val="Arial narrow"/>
    </font>
    <font>
      <b/>
      <sz val="36"/>
      <color rgb="FFFFFFFF"/>
      <name val="Arial narrow"/>
    </font>
    <font>
      <b/>
      <sz val="16"/>
      <color rgb="FFFDE9D9"/>
      <name val="Arial narrow"/>
    </font>
    <font>
      <b/>
      <sz val="36"/>
      <color rgb="FFFFFFFF"/>
      <name val="Arial narrow"/>
    </font>
    <font>
      <sz val="11"/>
      <color rgb="FFFBD4B4"/>
      <name val="Calibri"/>
    </font>
    <font>
      <b/>
      <sz val="16"/>
      <color rgb="FF000000"/>
      <name val="Arial narrow"/>
    </font>
    <font>
      <sz val="16"/>
      <color rgb="FFFDE9D9"/>
      <name val="Arial narrow"/>
    </font>
    <font>
      <sz val="14"/>
      <color rgb="FF000000"/>
      <name val="Arial narrow"/>
    </font>
    <font>
      <sz val="16"/>
      <color rgb="FF000000"/>
      <name val="Arial narrow"/>
    </font>
    <font>
      <sz val="16"/>
      <color rgb="FFFDE9D9"/>
      <name val="Arial narrow"/>
    </font>
    <font>
      <sz val="11"/>
      <color rgb="FF000000"/>
      <name val="Calibri"/>
    </font>
    <font>
      <b/>
      <sz val="36"/>
      <color rgb="FFFFFFFF"/>
      <name val="Arial narrow"/>
    </font>
    <font>
      <b/>
      <sz val="18"/>
      <color rgb="FF000000"/>
      <name val="Arial narrow"/>
    </font>
    <font>
      <sz val="11"/>
      <color rgb="FF000000"/>
      <name val="Calibri"/>
    </font>
    <font>
      <b/>
      <sz val="16"/>
      <color rgb="FFFDE9D9"/>
      <name val="Arial narrow"/>
    </font>
    <font>
      <b/>
      <sz val="16"/>
      <color rgb="FF000000"/>
      <name val="Arial narrow"/>
    </font>
    <font>
      <sz val="16"/>
      <color rgb="FF000000"/>
      <name val="Arial narrow"/>
    </font>
    <font>
      <sz val="16"/>
      <color rgb="FF000000"/>
      <name val="Arial narrow"/>
    </font>
    <font>
      <b/>
      <sz val="16"/>
      <color rgb="FFFFFFFF"/>
      <name val="Arial narrow"/>
    </font>
    <font>
      <sz val="14"/>
      <color rgb="FF000000"/>
      <name val="Arial narrow"/>
    </font>
    <font>
      <b/>
      <sz val="16"/>
      <color rgb="FF000000"/>
      <name val="Arial narrow"/>
    </font>
    <font>
      <sz val="12"/>
      <color rgb="FFFF0000"/>
      <name val="Arial"/>
    </font>
  </fonts>
  <fills count="102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6923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 applyAlignment="1">
      <alignment wrapText="1"/>
    </xf>
    <xf numFmtId="0" fontId="1" fillId="2" borderId="0" xfId="0" applyFont="1" applyFill="1"/>
    <xf numFmtId="0" fontId="2" fillId="3" borderId="0" xfId="0" applyFont="1" applyFill="1" applyAlignment="1">
      <alignment horizontal="center" vertical="center"/>
    </xf>
    <xf numFmtId="0" fontId="3" fillId="4" borderId="0" xfId="0" applyFont="1" applyFill="1" applyAlignment="1">
      <alignment vertical="center"/>
    </xf>
    <xf numFmtId="0" fontId="4" fillId="5" borderId="0" xfId="0" applyFont="1" applyFill="1" applyAlignment="1">
      <alignment horizontal="center"/>
    </xf>
    <xf numFmtId="10" fontId="5" fillId="6" borderId="0" xfId="0" applyNumberFormat="1" applyFont="1" applyFill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7" fillId="8" borderId="0" xfId="0" applyFont="1" applyFill="1" applyAlignment="1">
      <alignment horizontal="left" vertical="center"/>
    </xf>
    <xf numFmtId="3" fontId="8" fillId="9" borderId="0" xfId="0" applyNumberFormat="1" applyFont="1" applyFill="1" applyAlignment="1">
      <alignment horizontal="center"/>
    </xf>
    <xf numFmtId="10" fontId="9" fillId="10" borderId="0" xfId="0" applyNumberFormat="1" applyFont="1" applyFill="1" applyAlignment="1">
      <alignment horizontal="center" vertical="center"/>
    </xf>
    <xf numFmtId="0" fontId="10" fillId="11" borderId="2" xfId="0" applyFont="1" applyFill="1" applyBorder="1"/>
    <xf numFmtId="3" fontId="11" fillId="12" borderId="0" xfId="0" applyNumberFormat="1" applyFont="1" applyFill="1" applyAlignment="1">
      <alignment horizontal="center" vertical="center"/>
    </xf>
    <xf numFmtId="164" fontId="12" fillId="13" borderId="0" xfId="0" applyNumberFormat="1" applyFont="1" applyFill="1" applyAlignment="1">
      <alignment horizontal="center" vertical="center"/>
    </xf>
    <xf numFmtId="0" fontId="14" fillId="15" borderId="3" xfId="0" applyFont="1" applyFill="1" applyBorder="1" applyAlignment="1">
      <alignment horizontal="left" vertical="center"/>
    </xf>
    <xf numFmtId="37" fontId="15" fillId="16" borderId="0" xfId="0" applyNumberFormat="1" applyFont="1" applyFill="1" applyAlignment="1">
      <alignment horizontal="right" vertical="center"/>
    </xf>
    <xf numFmtId="9" fontId="16" fillId="17" borderId="0" xfId="0" applyNumberFormat="1" applyFont="1" applyFill="1"/>
    <xf numFmtId="0" fontId="17" fillId="0" borderId="0" xfId="0" applyFont="1"/>
    <xf numFmtId="37" fontId="19" fillId="19" borderId="0" xfId="0" applyNumberFormat="1" applyFont="1" applyFill="1" applyAlignment="1">
      <alignment horizontal="left" vertical="center"/>
    </xf>
    <xf numFmtId="3" fontId="20" fillId="20" borderId="0" xfId="0" applyNumberFormat="1" applyFont="1" applyFill="1" applyAlignment="1">
      <alignment horizontal="center" vertical="center"/>
    </xf>
    <xf numFmtId="37" fontId="21" fillId="21" borderId="5" xfId="0" applyNumberFormat="1" applyFont="1" applyFill="1" applyBorder="1" applyAlignment="1">
      <alignment horizontal="center" vertical="center"/>
    </xf>
    <xf numFmtId="3" fontId="22" fillId="22" borderId="0" xfId="0" applyNumberFormat="1" applyFont="1" applyFill="1" applyAlignment="1">
      <alignment horizontal="center" vertical="center"/>
    </xf>
    <xf numFmtId="2" fontId="23" fillId="23" borderId="0" xfId="0" applyNumberFormat="1" applyFont="1" applyFill="1" applyAlignment="1">
      <alignment horizontal="center"/>
    </xf>
    <xf numFmtId="0" fontId="24" fillId="24" borderId="0" xfId="0" applyFont="1" applyFill="1" applyAlignment="1">
      <alignment horizontal="center" vertical="center"/>
    </xf>
    <xf numFmtId="0" fontId="25" fillId="25" borderId="0" xfId="0" applyFont="1" applyFill="1" applyAlignment="1">
      <alignment horizontal="left" vertical="center"/>
    </xf>
    <xf numFmtId="0" fontId="26" fillId="26" borderId="6" xfId="0" applyFont="1" applyFill="1" applyBorder="1" applyAlignment="1">
      <alignment horizontal="center" vertical="center"/>
    </xf>
    <xf numFmtId="0" fontId="27" fillId="27" borderId="7" xfId="0" applyFont="1" applyFill="1" applyBorder="1" applyAlignment="1">
      <alignment horizontal="center" vertical="center"/>
    </xf>
    <xf numFmtId="9" fontId="28" fillId="28" borderId="0" xfId="0" applyNumberFormat="1" applyFont="1" applyFill="1"/>
    <xf numFmtId="37" fontId="29" fillId="29" borderId="0" xfId="0" applyNumberFormat="1" applyFont="1" applyFill="1" applyAlignment="1">
      <alignment horizontal="right" vertical="center"/>
    </xf>
    <xf numFmtId="0" fontId="30" fillId="30" borderId="8" xfId="0" applyFont="1" applyFill="1" applyBorder="1" applyAlignment="1">
      <alignment horizontal="center" vertical="center"/>
    </xf>
    <xf numFmtId="9" fontId="32" fillId="32" borderId="0" xfId="0" applyNumberFormat="1" applyFont="1" applyFill="1" applyAlignment="1">
      <alignment horizontal="center" vertical="center"/>
    </xf>
    <xf numFmtId="37" fontId="33" fillId="33" borderId="0" xfId="0" applyNumberFormat="1" applyFont="1" applyFill="1" applyAlignment="1">
      <alignment horizontal="center" vertical="center"/>
    </xf>
    <xf numFmtId="0" fontId="35" fillId="35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7" fillId="36" borderId="11" xfId="0" applyFont="1" applyFill="1" applyBorder="1" applyAlignment="1">
      <alignment horizontal="left" vertical="center"/>
    </xf>
    <xf numFmtId="37" fontId="38" fillId="37" borderId="0" xfId="0" applyNumberFormat="1" applyFont="1" applyFill="1" applyAlignment="1">
      <alignment horizontal="center" vertical="center"/>
    </xf>
    <xf numFmtId="0" fontId="39" fillId="38" borderId="0" xfId="0" applyFont="1" applyFill="1" applyAlignment="1">
      <alignment horizontal="left"/>
    </xf>
    <xf numFmtId="37" fontId="40" fillId="39" borderId="0" xfId="0" applyNumberFormat="1" applyFont="1" applyFill="1" applyAlignment="1">
      <alignment horizontal="center" vertical="center"/>
    </xf>
    <xf numFmtId="0" fontId="41" fillId="40" borderId="0" xfId="0" applyFont="1" applyFill="1" applyAlignment="1">
      <alignment horizontal="center" vertical="center"/>
    </xf>
    <xf numFmtId="2" fontId="42" fillId="41" borderId="0" xfId="0" applyNumberFormat="1" applyFont="1" applyFill="1" applyAlignment="1">
      <alignment horizontal="center" vertical="center"/>
    </xf>
    <xf numFmtId="3" fontId="43" fillId="42" borderId="0" xfId="0" applyNumberFormat="1" applyFont="1" applyFill="1" applyAlignment="1">
      <alignment horizontal="center" vertical="center"/>
    </xf>
    <xf numFmtId="10" fontId="44" fillId="43" borderId="12" xfId="0" applyNumberFormat="1" applyFont="1" applyFill="1" applyBorder="1" applyAlignment="1">
      <alignment horizontal="center" vertical="center"/>
    </xf>
    <xf numFmtId="37" fontId="45" fillId="44" borderId="0" xfId="0" applyNumberFormat="1" applyFont="1" applyFill="1" applyAlignment="1">
      <alignment horizontal="center" vertical="center"/>
    </xf>
    <xf numFmtId="165" fontId="46" fillId="45" borderId="0" xfId="0" applyNumberFormat="1" applyFont="1" applyFill="1" applyAlignment="1">
      <alignment horizontal="center" vertical="center"/>
    </xf>
    <xf numFmtId="0" fontId="47" fillId="46" borderId="13" xfId="0" applyFont="1" applyFill="1" applyBorder="1" applyAlignment="1">
      <alignment horizontal="left"/>
    </xf>
    <xf numFmtId="0" fontId="48" fillId="47" borderId="0" xfId="0" applyFont="1" applyFill="1" applyAlignment="1">
      <alignment horizontal="center"/>
    </xf>
    <xf numFmtId="37" fontId="49" fillId="48" borderId="0" xfId="0" applyNumberFormat="1" applyFont="1" applyFill="1" applyAlignment="1">
      <alignment horizontal="center" vertical="center"/>
    </xf>
    <xf numFmtId="9" fontId="50" fillId="49" borderId="0" xfId="0" applyNumberFormat="1" applyFont="1" applyFill="1"/>
    <xf numFmtId="0" fontId="51" fillId="50" borderId="0" xfId="0" applyFont="1" applyFill="1"/>
    <xf numFmtId="0" fontId="53" fillId="52" borderId="0" xfId="0" applyFont="1" applyFill="1"/>
    <xf numFmtId="0" fontId="54" fillId="53" borderId="0" xfId="0" applyFont="1" applyFill="1" applyAlignment="1">
      <alignment horizontal="left"/>
    </xf>
    <xf numFmtId="0" fontId="55" fillId="54" borderId="15" xfId="0" applyFont="1" applyFill="1" applyBorder="1" applyAlignment="1">
      <alignment horizontal="center" vertical="center" wrapText="1"/>
    </xf>
    <xf numFmtId="10" fontId="56" fillId="55" borderId="0" xfId="0" applyNumberFormat="1" applyFont="1" applyFill="1" applyAlignment="1">
      <alignment horizontal="center"/>
    </xf>
    <xf numFmtId="37" fontId="57" fillId="56" borderId="0" xfId="0" applyNumberFormat="1" applyFont="1" applyFill="1" applyAlignment="1">
      <alignment horizontal="right" vertical="center"/>
    </xf>
    <xf numFmtId="166" fontId="58" fillId="57" borderId="0" xfId="0" applyNumberFormat="1" applyFont="1" applyFill="1" applyAlignment="1">
      <alignment horizontal="center" vertical="center"/>
    </xf>
    <xf numFmtId="0" fontId="59" fillId="58" borderId="16" xfId="0" applyFont="1" applyFill="1" applyBorder="1" applyAlignment="1">
      <alignment horizontal="center" vertical="center"/>
    </xf>
    <xf numFmtId="166" fontId="60" fillId="59" borderId="0" xfId="0" applyNumberFormat="1" applyFont="1" applyFill="1" applyAlignment="1">
      <alignment horizontal="center" vertical="center"/>
    </xf>
    <xf numFmtId="0" fontId="61" fillId="60" borderId="0" xfId="0" applyFont="1" applyFill="1" applyAlignment="1">
      <alignment horizontal="left"/>
    </xf>
    <xf numFmtId="0" fontId="62" fillId="61" borderId="17" xfId="0" applyFont="1" applyFill="1" applyBorder="1"/>
    <xf numFmtId="0" fontId="63" fillId="62" borderId="18" xfId="0" applyFont="1" applyFill="1" applyBorder="1"/>
    <xf numFmtId="37" fontId="64" fillId="63" borderId="19" xfId="0" applyNumberFormat="1" applyFont="1" applyFill="1" applyBorder="1" applyAlignment="1">
      <alignment horizontal="center" vertical="center"/>
    </xf>
    <xf numFmtId="3" fontId="65" fillId="64" borderId="20" xfId="0" applyNumberFormat="1" applyFont="1" applyFill="1" applyBorder="1" applyAlignment="1">
      <alignment horizontal="center" vertical="center"/>
    </xf>
    <xf numFmtId="0" fontId="66" fillId="65" borderId="21" xfId="0" applyFont="1" applyFill="1" applyBorder="1" applyAlignment="1">
      <alignment horizontal="right"/>
    </xf>
    <xf numFmtId="0" fontId="67" fillId="66" borderId="0" xfId="0" applyFont="1" applyFill="1"/>
    <xf numFmtId="37" fontId="68" fillId="67" borderId="22" xfId="0" applyNumberFormat="1" applyFont="1" applyFill="1" applyBorder="1" applyAlignment="1">
      <alignment horizontal="right" vertical="center"/>
    </xf>
    <xf numFmtId="0" fontId="70" fillId="69" borderId="0" xfId="0" applyFont="1" applyFill="1"/>
    <xf numFmtId="3" fontId="71" fillId="70" borderId="24" xfId="0" applyNumberFormat="1" applyFont="1" applyFill="1" applyBorder="1" applyAlignment="1">
      <alignment horizontal="center" vertical="center"/>
    </xf>
    <xf numFmtId="167" fontId="72" fillId="71" borderId="0" xfId="0" applyNumberFormat="1" applyFont="1" applyFill="1" applyAlignment="1">
      <alignment horizontal="center" vertical="center"/>
    </xf>
    <xf numFmtId="0" fontId="73" fillId="72" borderId="25" xfId="0" applyFont="1" applyFill="1" applyBorder="1"/>
    <xf numFmtId="0" fontId="75" fillId="74" borderId="0" xfId="0" applyFont="1" applyFill="1" applyAlignment="1">
      <alignment horizontal="center" vertical="center"/>
    </xf>
    <xf numFmtId="3" fontId="76" fillId="75" borderId="0" xfId="0" applyNumberFormat="1" applyFont="1" applyFill="1" applyAlignment="1">
      <alignment horizontal="center" vertical="center"/>
    </xf>
    <xf numFmtId="165" fontId="77" fillId="76" borderId="0" xfId="0" applyNumberFormat="1" applyFont="1" applyFill="1"/>
    <xf numFmtId="37" fontId="78" fillId="77" borderId="0" xfId="0" applyNumberFormat="1" applyFont="1" applyFill="1" applyAlignment="1">
      <alignment horizontal="right" vertical="center"/>
    </xf>
    <xf numFmtId="0" fontId="79" fillId="78" borderId="0" xfId="0" applyFont="1" applyFill="1"/>
    <xf numFmtId="0" fontId="80" fillId="79" borderId="0" xfId="0" applyFont="1" applyFill="1" applyAlignment="1">
      <alignment horizontal="left"/>
    </xf>
    <xf numFmtId="0" fontId="81" fillId="80" borderId="26" xfId="0" applyFont="1" applyFill="1" applyBorder="1"/>
    <xf numFmtId="0" fontId="82" fillId="0" borderId="0" xfId="0" applyFont="1"/>
    <xf numFmtId="0" fontId="83" fillId="81" borderId="0" xfId="0" applyFont="1" applyFill="1"/>
    <xf numFmtId="165" fontId="84" fillId="82" borderId="0" xfId="0" applyNumberFormat="1" applyFont="1" applyFill="1" applyAlignment="1">
      <alignment horizontal="center"/>
    </xf>
    <xf numFmtId="0" fontId="85" fillId="83" borderId="27" xfId="0" applyFont="1" applyFill="1" applyBorder="1" applyAlignment="1">
      <alignment horizontal="left" vertical="center"/>
    </xf>
    <xf numFmtId="9" fontId="86" fillId="84" borderId="0" xfId="0" applyNumberFormat="1" applyFont="1" applyFill="1" applyAlignment="1">
      <alignment horizontal="center" vertical="center"/>
    </xf>
    <xf numFmtId="0" fontId="87" fillId="85" borderId="0" xfId="0" applyFont="1" applyFill="1" applyAlignment="1">
      <alignment vertical="center"/>
    </xf>
    <xf numFmtId="0" fontId="88" fillId="0" borderId="0" xfId="0" applyFont="1"/>
    <xf numFmtId="37" fontId="89" fillId="86" borderId="0" xfId="0" applyNumberFormat="1" applyFont="1" applyFill="1" applyAlignment="1">
      <alignment horizontal="center" vertical="center"/>
    </xf>
    <xf numFmtId="0" fontId="90" fillId="87" borderId="0" xfId="0" applyFont="1" applyFill="1" applyAlignment="1">
      <alignment horizontal="center" vertical="center"/>
    </xf>
    <xf numFmtId="9" fontId="91" fillId="88" borderId="0" xfId="0" applyNumberFormat="1" applyFont="1" applyFill="1" applyAlignment="1">
      <alignment horizontal="center"/>
    </xf>
    <xf numFmtId="0" fontId="92" fillId="89" borderId="0" xfId="0" applyFont="1" applyFill="1" applyAlignment="1">
      <alignment horizontal="center"/>
    </xf>
    <xf numFmtId="165" fontId="93" fillId="90" borderId="0" xfId="0" applyNumberFormat="1" applyFont="1" applyFill="1" applyAlignment="1">
      <alignment horizontal="center"/>
    </xf>
    <xf numFmtId="0" fontId="94" fillId="91" borderId="0" xfId="0" applyFont="1" applyFill="1"/>
    <xf numFmtId="0" fontId="95" fillId="92" borderId="0" xfId="0" applyFont="1" applyFill="1" applyAlignment="1">
      <alignment horizontal="left" vertical="center"/>
    </xf>
    <xf numFmtId="0" fontId="96" fillId="93" borderId="28" xfId="0" applyFont="1" applyFill="1" applyBorder="1" applyAlignment="1">
      <alignment horizontal="center" vertical="center"/>
    </xf>
    <xf numFmtId="0" fontId="97" fillId="0" borderId="0" xfId="0" applyFont="1"/>
    <xf numFmtId="2" fontId="98" fillId="94" borderId="0" xfId="0" applyNumberFormat="1" applyFont="1" applyFill="1" applyAlignment="1">
      <alignment horizontal="center" vertical="center"/>
    </xf>
    <xf numFmtId="9" fontId="99" fillId="95" borderId="0" xfId="0" applyNumberFormat="1" applyFont="1" applyFill="1" applyAlignment="1">
      <alignment horizontal="center" vertical="center"/>
    </xf>
    <xf numFmtId="0" fontId="100" fillId="96" borderId="29" xfId="0" applyFont="1" applyFill="1" applyBorder="1" applyAlignment="1">
      <alignment horizontal="center" vertical="center"/>
    </xf>
    <xf numFmtId="165" fontId="101" fillId="97" borderId="0" xfId="0" applyNumberFormat="1" applyFont="1" applyFill="1"/>
    <xf numFmtId="0" fontId="102" fillId="98" borderId="30" xfId="0" applyFont="1" applyFill="1" applyBorder="1" applyAlignment="1">
      <alignment horizontal="left" vertical="center" wrapText="1"/>
    </xf>
    <xf numFmtId="168" fontId="103" fillId="99" borderId="0" xfId="0" applyNumberFormat="1" applyFont="1" applyFill="1"/>
    <xf numFmtId="2" fontId="104" fillId="100" borderId="31" xfId="0" applyNumberFormat="1" applyFont="1" applyFill="1" applyBorder="1" applyAlignment="1">
      <alignment horizontal="center" vertical="center"/>
    </xf>
    <xf numFmtId="0" fontId="105" fillId="101" borderId="0" xfId="0" applyFont="1" applyFill="1" applyAlignment="1">
      <alignment horizontal="left"/>
    </xf>
    <xf numFmtId="0" fontId="13" fillId="14" borderId="0" xfId="0" applyFont="1" applyFill="1" applyAlignment="1">
      <alignment horizontal="center" vertical="center"/>
    </xf>
    <xf numFmtId="0" fontId="34" fillId="34" borderId="9" xfId="0" applyFont="1" applyFill="1" applyBorder="1" applyAlignment="1">
      <alignment horizontal="center" vertical="center"/>
    </xf>
    <xf numFmtId="0" fontId="52" fillId="51" borderId="14" xfId="0" applyFont="1" applyFill="1" applyBorder="1" applyAlignment="1">
      <alignment horizontal="center" vertical="center"/>
    </xf>
    <xf numFmtId="3" fontId="65" fillId="64" borderId="20" xfId="0" applyNumberFormat="1" applyFont="1" applyFill="1" applyBorder="1" applyAlignment="1">
      <alignment horizontal="center" vertical="center"/>
    </xf>
    <xf numFmtId="9" fontId="69" fillId="68" borderId="23" xfId="0" applyNumberFormat="1" applyFont="1" applyFill="1" applyBorder="1" applyAlignment="1">
      <alignment horizontal="center" vertical="center"/>
    </xf>
    <xf numFmtId="9" fontId="31" fillId="31" borderId="0" xfId="0" applyNumberFormat="1" applyFont="1" applyFill="1" applyAlignment="1">
      <alignment wrapText="1"/>
    </xf>
    <xf numFmtId="0" fontId="92" fillId="89" borderId="0" xfId="0" applyFont="1" applyFill="1" applyAlignment="1">
      <alignment horizontal="center"/>
    </xf>
    <xf numFmtId="0" fontId="75" fillId="74" borderId="0" xfId="0" applyFont="1" applyFill="1" applyAlignment="1">
      <alignment horizontal="center" vertical="center"/>
    </xf>
    <xf numFmtId="0" fontId="90" fillId="87" borderId="0" xfId="0" applyFont="1" applyFill="1" applyAlignment="1">
      <alignment horizontal="center" vertical="center"/>
    </xf>
    <xf numFmtId="0" fontId="74" fillId="73" borderId="0" xfId="0" applyFont="1" applyFill="1" applyAlignment="1">
      <alignment horizontal="right" vertical="center"/>
    </xf>
    <xf numFmtId="0" fontId="18" fillId="18" borderId="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</dxf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Percent of the length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FF0000"/>
            </a:solidFill>
          </c:spPr>
          <c:invertIfNegative val="1"/>
          <c:cat>
            <c:strRef>
              <c:f>Sheet1!$P$7:$P$9</c:f>
              <c:strCache>
                <c:ptCount val="3"/>
                <c:pt idx="0">
                  <c:v>Reconstruction</c:v>
                </c:pt>
                <c:pt idx="1">
                  <c:v>Rehabilitation</c:v>
                </c:pt>
                <c:pt idx="2">
                  <c:v>Preservation</c:v>
                </c:pt>
              </c:strCache>
            </c:strRef>
          </c:cat>
          <c:val>
            <c:numRef>
              <c:f>Sheet1!$Q$7:$Q$9</c:f>
              <c:numCache>
                <c:formatCode>0%</c:formatCode>
                <c:ptCount val="3"/>
                <c:pt idx="0">
                  <c:v>3.6363636363636364E-3</c:v>
                </c:pt>
                <c:pt idx="1">
                  <c:v>7.575757575757576E-3</c:v>
                </c:pt>
                <c:pt idx="2">
                  <c:v>0.33333333333333331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074688"/>
        <c:axId val="41076224"/>
      </c:barChart>
      <c:catAx>
        <c:axId val="41074688"/>
        <c:scaling>
          <c:orientation val="minMax"/>
        </c:scaling>
        <c:delete val="1"/>
        <c:axPos val="b"/>
        <c:majorTickMark val="cross"/>
        <c:minorTickMark val="cross"/>
        <c:tickLblPos val="nextTo"/>
        <c:crossAx val="41076224"/>
        <c:crosses val="autoZero"/>
        <c:auto val="1"/>
        <c:lblAlgn val="ctr"/>
        <c:lblOffset val="100"/>
        <c:noMultiLvlLbl val="1"/>
      </c:catAx>
      <c:valAx>
        <c:axId val="41076224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 sz="1200" b="0">
                <a:solidFill>
                  <a:srgbClr val="222222"/>
                </a:solidFill>
              </a:defRPr>
            </a:pPr>
            <a:endParaRPr lang="en-US"/>
          </a:p>
        </c:txPr>
        <c:crossAx val="41074688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Percent of the budget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684EE"/>
            </a:solidFill>
          </c:spPr>
          <c:invertIfNegative val="1"/>
          <c:cat>
            <c:strRef>
              <c:f>Sheet1!$P$7:$P$9</c:f>
              <c:strCache>
                <c:ptCount val="3"/>
                <c:pt idx="0">
                  <c:v>Reconstruction</c:v>
                </c:pt>
                <c:pt idx="1">
                  <c:v>Rehabilitation</c:v>
                </c:pt>
                <c:pt idx="2">
                  <c:v>Preservation</c:v>
                </c:pt>
              </c:strCache>
            </c:strRef>
          </c:cat>
          <c:val>
            <c:numRef>
              <c:f>Sheet1!$R$7:$R$9</c:f>
              <c:numCache>
                <c:formatCode>0%</c:formatCode>
                <c:ptCount val="3"/>
                <c:pt idx="0">
                  <c:v>0.12677231025854879</c:v>
                </c:pt>
                <c:pt idx="1">
                  <c:v>0.14261884904086738</c:v>
                </c:pt>
                <c:pt idx="2">
                  <c:v>0.73060884070058385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895488"/>
        <c:axId val="48897024"/>
      </c:barChart>
      <c:catAx>
        <c:axId val="48895488"/>
        <c:scaling>
          <c:orientation val="minMax"/>
        </c:scaling>
        <c:delete val="1"/>
        <c:axPos val="b"/>
        <c:majorTickMark val="cross"/>
        <c:minorTickMark val="cross"/>
        <c:tickLblPos val="nextTo"/>
        <c:crossAx val="48897024"/>
        <c:crosses val="autoZero"/>
        <c:auto val="1"/>
        <c:lblAlgn val="ctr"/>
        <c:lblOffset val="100"/>
        <c:noMultiLvlLbl val="1"/>
      </c:catAx>
      <c:valAx>
        <c:axId val="48897024"/>
        <c:scaling>
          <c:orientation val="minMax"/>
        </c:scaling>
        <c:delete val="0"/>
        <c:axPos val="l"/>
        <c:majorGridlines/>
        <c:numFmt formatCode="0%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8895488"/>
        <c:crosses val="autoZero"/>
        <c:crossBetween val="between"/>
      </c:valAx>
    </c:plotArea>
    <c:legend>
      <c:legendPos val="t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Lane-mile-years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274E13"/>
            </a:solidFill>
          </c:spPr>
          <c:invertIfNegative val="1"/>
          <c:cat>
            <c:strRef>
              <c:f>Sheet1!$P$7:$P$9</c:f>
              <c:strCache>
                <c:ptCount val="3"/>
                <c:pt idx="0">
                  <c:v>Reconstruction</c:v>
                </c:pt>
                <c:pt idx="1">
                  <c:v>Rehabilitation</c:v>
                </c:pt>
                <c:pt idx="2">
                  <c:v>Preservation</c:v>
                </c:pt>
              </c:strCache>
            </c:strRef>
          </c:cat>
          <c:val>
            <c:numRef>
              <c:f>Sheet1!$T$7:$T$9</c:f>
              <c:numCache>
                <c:formatCode>#,##0</c:formatCode>
                <c:ptCount val="3"/>
                <c:pt idx="0">
                  <c:v>2900</c:v>
                </c:pt>
                <c:pt idx="1">
                  <c:v>3000</c:v>
                </c:pt>
                <c:pt idx="2">
                  <c:v>56000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21600"/>
        <c:axId val="48927488"/>
      </c:barChart>
      <c:catAx>
        <c:axId val="48921600"/>
        <c:scaling>
          <c:orientation val="minMax"/>
        </c:scaling>
        <c:delete val="1"/>
        <c:axPos val="b"/>
        <c:majorTickMark val="cross"/>
        <c:minorTickMark val="cross"/>
        <c:tickLblPos val="nextTo"/>
        <c:crossAx val="48927488"/>
        <c:crosses val="autoZero"/>
        <c:auto val="1"/>
        <c:lblAlgn val="ctr"/>
        <c:lblOffset val="100"/>
        <c:noMultiLvlLbl val="1"/>
      </c:catAx>
      <c:valAx>
        <c:axId val="48927488"/>
        <c:scaling>
          <c:orientation val="minMax"/>
        </c:scaling>
        <c:delete val="0"/>
        <c:axPos val="l"/>
        <c:majorGridlines/>
        <c:numFmt formatCode="#,##0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>
              <a:defRPr/>
            </a:pPr>
            <a:endParaRPr lang="en-US"/>
          </a:p>
        </c:txPr>
        <c:crossAx val="48921600"/>
        <c:crosses val="autoZero"/>
        <c:crossBetween val="between"/>
      </c:valAx>
    </c:plotArea>
    <c:legend>
      <c:legendPos val="t"/>
      <c:layout/>
      <c:overlay val="0"/>
      <c:txPr>
        <a:bodyPr/>
        <a:lstStyle/>
        <a:p>
          <a:pPr>
            <a:defRPr sz="1200">
              <a:solidFill>
                <a:srgbClr val="274E13"/>
              </a:solidFill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219075</xdr:colOff>
      <xdr:row>20</xdr:row>
      <xdr:rowOff>352425</xdr:rowOff>
    </xdr:from>
    <xdr:ext cx="4476750" cy="3648075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 fPrintsWithSheet="0"/>
  </xdr:oneCellAnchor>
  <xdr:oneCellAnchor>
    <xdr:from>
      <xdr:col>2</xdr:col>
      <xdr:colOff>381000</xdr:colOff>
      <xdr:row>20</xdr:row>
      <xdr:rowOff>352425</xdr:rowOff>
    </xdr:from>
    <xdr:ext cx="4686300" cy="3657600"/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 fPrintsWithSheet="0"/>
  </xdr:oneCellAnchor>
  <xdr:oneCellAnchor>
    <xdr:from>
      <xdr:col>5</xdr:col>
      <xdr:colOff>1276350</xdr:colOff>
      <xdr:row>21</xdr:row>
      <xdr:rowOff>0</xdr:rowOff>
    </xdr:from>
    <xdr:ext cx="4572000" cy="3657600"/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 fPrintsWithSheet="0"/>
  </xdr:oneCellAnchor>
  <xdr:twoCellAnchor>
    <xdr:from>
      <xdr:col>0</xdr:col>
      <xdr:colOff>0</xdr:colOff>
      <xdr:row>0</xdr:row>
      <xdr:rowOff>0</xdr:rowOff>
    </xdr:from>
    <xdr:to>
      <xdr:col>5</xdr:col>
      <xdr:colOff>1143000</xdr:colOff>
      <xdr:row>35</xdr:row>
      <xdr:rowOff>85725</xdr:rowOff>
    </xdr:to>
    <xdr:sp macro="" textlink="">
      <xdr:nvSpPr>
        <xdr:cNvPr id="1026" name="Rectangle 2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53"/>
  <sheetViews>
    <sheetView tabSelected="1" workbookViewId="0">
      <selection activeCell="G20" sqref="G20"/>
    </sheetView>
  </sheetViews>
  <sheetFormatPr defaultColWidth="9.85546875" defaultRowHeight="15.75" customHeight="1" x14ac:dyDescent="0.25"/>
  <cols>
    <col min="1" max="1" width="48.140625" style="47" customWidth="1"/>
    <col min="2" max="2" width="19" style="47" customWidth="1"/>
    <col min="3" max="3" width="16.28515625" style="47" customWidth="1"/>
    <col min="4" max="4" width="16.140625" style="47" customWidth="1"/>
    <col min="5" max="5" width="26.140625" style="47" customWidth="1"/>
    <col min="6" max="6" width="24.42578125" style="47" customWidth="1"/>
    <col min="7" max="7" width="20" style="47" customWidth="1"/>
    <col min="8" max="8" width="17" style="47" customWidth="1"/>
    <col min="9" max="9" width="16.28515625" style="47" customWidth="1"/>
    <col min="10" max="10" width="19.28515625" style="47" customWidth="1"/>
    <col min="11" max="11" width="17.7109375" style="47" customWidth="1"/>
    <col min="12" max="12" width="15" style="47" customWidth="1"/>
    <col min="13" max="13" width="21.42578125" style="47" customWidth="1"/>
    <col min="14" max="14" width="18.28515625" style="47" customWidth="1"/>
    <col min="15" max="15" width="22.7109375" style="47" customWidth="1"/>
    <col min="16" max="16" width="21.28515625" style="47" customWidth="1"/>
    <col min="17" max="17" width="17.28515625" style="47" customWidth="1"/>
    <col min="19" max="19" width="20.28515625" style="47" customWidth="1"/>
    <col min="20" max="20" width="29" style="47" customWidth="1"/>
    <col min="21" max="22" width="17.28515625" style="47" customWidth="1"/>
    <col min="23" max="23" width="15.7109375" style="47" customWidth="1"/>
    <col min="24" max="36" width="9.140625" style="47"/>
    <col min="38" max="38" width="9.140625" style="47"/>
  </cols>
  <sheetData>
    <row r="1" spans="1:36" ht="45.75" customHeight="1" x14ac:dyDescent="0.25">
      <c r="A1" s="99" t="s">
        <v>0</v>
      </c>
      <c r="B1" s="99"/>
      <c r="C1" s="100"/>
      <c r="D1" s="100"/>
      <c r="E1" s="99"/>
      <c r="F1" s="100"/>
      <c r="G1" s="100"/>
      <c r="H1" s="99"/>
      <c r="I1" s="100"/>
      <c r="J1" s="100"/>
      <c r="K1" s="100"/>
      <c r="L1" s="100"/>
      <c r="M1" s="3"/>
      <c r="N1" s="80"/>
      <c r="O1" s="80"/>
      <c r="P1" s="80"/>
      <c r="Q1" s="80"/>
      <c r="R1" s="80"/>
      <c r="S1" s="80"/>
      <c r="T1" s="80"/>
      <c r="U1" s="80"/>
      <c r="V1" s="80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</row>
    <row r="2" spans="1:36" ht="15" customHeight="1" x14ac:dyDescent="0.25">
      <c r="A2" s="33" t="s">
        <v>1</v>
      </c>
      <c r="B2" s="101" t="s">
        <v>2</v>
      </c>
      <c r="C2" s="101"/>
      <c r="D2" s="101"/>
      <c r="E2" s="101" t="s">
        <v>3</v>
      </c>
      <c r="F2" s="101"/>
      <c r="G2" s="101"/>
      <c r="H2" s="101" t="s">
        <v>4</v>
      </c>
      <c r="I2" s="101"/>
      <c r="J2" s="101"/>
      <c r="K2" s="101"/>
      <c r="L2" s="101"/>
      <c r="M2" s="78"/>
      <c r="N2" s="88"/>
      <c r="O2" s="88"/>
      <c r="P2" s="88"/>
      <c r="Q2" s="88"/>
      <c r="R2" s="88"/>
      <c r="S2" s="88"/>
      <c r="T2" s="88"/>
      <c r="U2" s="88"/>
      <c r="V2" s="88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</row>
    <row r="3" spans="1:36" ht="23.25" customHeight="1" x14ac:dyDescent="0.3">
      <c r="A3" s="57" t="s">
        <v>5</v>
      </c>
      <c r="B3" s="28" t="s">
        <v>6</v>
      </c>
      <c r="C3" s="28" t="s">
        <v>6</v>
      </c>
      <c r="D3" s="28" t="s">
        <v>6</v>
      </c>
      <c r="E3" s="54" t="s">
        <v>7</v>
      </c>
      <c r="F3" s="54" t="s">
        <v>7</v>
      </c>
      <c r="G3" s="54" t="s">
        <v>8</v>
      </c>
      <c r="H3" s="6" t="s">
        <v>9</v>
      </c>
      <c r="I3" s="6" t="s">
        <v>9</v>
      </c>
      <c r="J3" s="6" t="s">
        <v>9</v>
      </c>
      <c r="K3" s="6" t="s">
        <v>10</v>
      </c>
      <c r="L3" s="6" t="s">
        <v>10</v>
      </c>
      <c r="M3" s="89" t="s">
        <v>11</v>
      </c>
      <c r="N3" s="2"/>
      <c r="O3" s="2"/>
      <c r="P3" s="7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</row>
    <row r="4" spans="1:36" ht="38.25" customHeight="1" x14ac:dyDescent="0.3">
      <c r="A4" s="58" t="s">
        <v>12</v>
      </c>
      <c r="B4" s="24" t="s">
        <v>13</v>
      </c>
      <c r="C4" s="24" t="s">
        <v>14</v>
      </c>
      <c r="D4" s="24" t="s">
        <v>15</v>
      </c>
      <c r="E4" s="50" t="s">
        <v>16</v>
      </c>
      <c r="F4" s="50" t="s">
        <v>17</v>
      </c>
      <c r="G4" s="50" t="s">
        <v>18</v>
      </c>
      <c r="H4" s="50" t="s">
        <v>19</v>
      </c>
      <c r="I4" s="50" t="s">
        <v>20</v>
      </c>
      <c r="J4" s="50" t="s">
        <v>21</v>
      </c>
      <c r="K4" s="50" t="s">
        <v>22</v>
      </c>
      <c r="L4" s="50" t="s">
        <v>23</v>
      </c>
      <c r="M4" s="89"/>
      <c r="N4" s="2"/>
      <c r="O4" s="2"/>
      <c r="P4" s="7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</row>
    <row r="5" spans="1:36" ht="20.25" customHeight="1" x14ac:dyDescent="0.3">
      <c r="A5" s="58" t="s">
        <v>24</v>
      </c>
      <c r="B5" s="65">
        <v>25</v>
      </c>
      <c r="C5" s="65">
        <v>25</v>
      </c>
      <c r="D5" s="65">
        <v>20</v>
      </c>
      <c r="E5" s="65">
        <v>12</v>
      </c>
      <c r="F5" s="65">
        <v>15</v>
      </c>
      <c r="G5" s="65">
        <v>9</v>
      </c>
      <c r="H5" s="65">
        <v>3</v>
      </c>
      <c r="I5" s="65">
        <v>4</v>
      </c>
      <c r="J5" s="65">
        <f>VLOOKUP(J4,Sheet3!$A$38:$D$88,2,0)</f>
        <v>7</v>
      </c>
      <c r="K5" s="65">
        <f>VLOOKUP(K4,Sheet3!$A$38:$D$88,2,0)</f>
        <v>10</v>
      </c>
      <c r="L5" s="65">
        <f>VLOOKUP(L4,Sheet3!$A$38:$D$88,2,0)</f>
        <v>2</v>
      </c>
      <c r="M5" s="59"/>
      <c r="N5" s="82"/>
      <c r="O5" s="82"/>
      <c r="P5" s="17" t="s">
        <v>25</v>
      </c>
      <c r="Q5" s="68"/>
      <c r="R5" s="68"/>
      <c r="S5" s="68"/>
      <c r="T5" s="68"/>
      <c r="U5" s="72"/>
      <c r="V5" s="72"/>
      <c r="W5" s="72"/>
      <c r="X5" s="72"/>
      <c r="Y5" s="64"/>
      <c r="Z5" s="64"/>
      <c r="AA5" s="64"/>
      <c r="AB5" s="72"/>
      <c r="AC5" s="72"/>
      <c r="AD5" s="72"/>
      <c r="AE5" s="72"/>
      <c r="AF5" s="72"/>
      <c r="AG5" s="72"/>
      <c r="AH5" s="72"/>
      <c r="AI5" s="72"/>
      <c r="AJ5" s="72"/>
    </row>
    <row r="6" spans="1:36" ht="20.25" customHeight="1" x14ac:dyDescent="0.3">
      <c r="A6" s="58" t="s">
        <v>26</v>
      </c>
      <c r="B6" s="65">
        <v>300000</v>
      </c>
      <c r="C6" s="65">
        <v>350000</v>
      </c>
      <c r="D6" s="65">
        <v>275000</v>
      </c>
      <c r="E6" s="65">
        <v>225000</v>
      </c>
      <c r="F6" s="65">
        <v>200000</v>
      </c>
      <c r="G6" s="65">
        <v>115000</v>
      </c>
      <c r="H6" s="65">
        <v>2500</v>
      </c>
      <c r="I6" s="65">
        <v>8000</v>
      </c>
      <c r="J6" s="65">
        <v>15000</v>
      </c>
      <c r="K6" s="65">
        <v>30000</v>
      </c>
      <c r="L6" s="65">
        <v>50000</v>
      </c>
      <c r="M6" s="59"/>
      <c r="N6" s="82"/>
      <c r="O6" s="82"/>
      <c r="P6" s="68"/>
      <c r="Q6" s="51" t="s">
        <v>27</v>
      </c>
      <c r="R6" s="51" t="s">
        <v>28</v>
      </c>
      <c r="S6" s="51" t="s">
        <v>29</v>
      </c>
      <c r="T6" s="51" t="s">
        <v>30</v>
      </c>
      <c r="U6" s="72"/>
      <c r="V6" s="72"/>
      <c r="W6" s="72"/>
      <c r="X6" s="72"/>
      <c r="Y6" s="64"/>
      <c r="Z6" s="64"/>
      <c r="AA6" s="64"/>
      <c r="AB6" s="72"/>
      <c r="AC6" s="72"/>
      <c r="AD6" s="72"/>
      <c r="AE6" s="72"/>
      <c r="AF6" s="72"/>
      <c r="AG6" s="72"/>
      <c r="AH6" s="72"/>
      <c r="AI6" s="72"/>
      <c r="AJ6" s="72"/>
    </row>
    <row r="7" spans="1:36" ht="20.25" customHeight="1" x14ac:dyDescent="0.3">
      <c r="A7" s="58" t="s">
        <v>31</v>
      </c>
      <c r="B7" s="24">
        <v>50</v>
      </c>
      <c r="C7" s="65">
        <v>50</v>
      </c>
      <c r="D7" s="65">
        <v>20</v>
      </c>
      <c r="E7" s="65">
        <v>50</v>
      </c>
      <c r="F7" s="65">
        <v>100</v>
      </c>
      <c r="G7" s="65">
        <v>100</v>
      </c>
      <c r="H7" s="65">
        <v>2000</v>
      </c>
      <c r="I7" s="65">
        <v>3000</v>
      </c>
      <c r="J7" s="65">
        <v>2000</v>
      </c>
      <c r="K7" s="65">
        <v>2000</v>
      </c>
      <c r="L7" s="65">
        <v>2000</v>
      </c>
      <c r="M7" s="97">
        <f>SUM(B7:L7)</f>
        <v>11370</v>
      </c>
      <c r="N7" s="5"/>
      <c r="O7" s="5"/>
      <c r="P7" s="23" t="s">
        <v>2</v>
      </c>
      <c r="Q7" s="84">
        <f>SUM(B9:D9)</f>
        <v>3.6363636363636364E-3</v>
      </c>
      <c r="R7" s="84">
        <f>B13</f>
        <v>0.12677231025854879</v>
      </c>
      <c r="S7" s="8">
        <f>+B8</f>
        <v>120</v>
      </c>
      <c r="T7" s="8">
        <f>+SUM(B10:D10)</f>
        <v>2900</v>
      </c>
      <c r="U7" s="72"/>
      <c r="V7" s="72"/>
      <c r="W7" s="72"/>
      <c r="X7" s="72"/>
      <c r="Y7" s="64"/>
      <c r="Z7" s="64"/>
      <c r="AA7" s="64"/>
      <c r="AB7" s="72"/>
      <c r="AC7" s="72"/>
      <c r="AD7" s="72"/>
      <c r="AE7" s="72"/>
      <c r="AF7" s="72"/>
      <c r="AG7" s="72"/>
      <c r="AH7" s="72"/>
      <c r="AI7" s="72"/>
      <c r="AJ7" s="72"/>
    </row>
    <row r="8" spans="1:36" ht="20.25" customHeight="1" x14ac:dyDescent="0.3">
      <c r="A8" s="61" t="s">
        <v>32</v>
      </c>
      <c r="B8" s="102">
        <f>SUM(B7:D7)</f>
        <v>120</v>
      </c>
      <c r="C8" s="102"/>
      <c r="D8" s="102"/>
      <c r="E8" s="102">
        <f>SUM(E7:G7)</f>
        <v>250</v>
      </c>
      <c r="F8" s="102"/>
      <c r="G8" s="102"/>
      <c r="H8" s="102">
        <f>SUM(H7:L7)</f>
        <v>11000</v>
      </c>
      <c r="I8" s="102"/>
      <c r="J8" s="102"/>
      <c r="K8" s="102"/>
      <c r="L8" s="102"/>
      <c r="M8" s="97">
        <f>SUM(B8:L8)</f>
        <v>11370</v>
      </c>
      <c r="N8" s="5"/>
      <c r="O8" s="5"/>
      <c r="P8" s="23" t="s">
        <v>3</v>
      </c>
      <c r="Q8" s="29">
        <f>SUM(E9:G9)</f>
        <v>7.575757575757576E-3</v>
      </c>
      <c r="R8" s="29">
        <f>E13</f>
        <v>0.14261884904086738</v>
      </c>
      <c r="S8" s="69">
        <f>+E8</f>
        <v>250</v>
      </c>
      <c r="T8" s="69">
        <f>+SUM(E10:G10)</f>
        <v>3000</v>
      </c>
      <c r="U8" s="72"/>
      <c r="V8" s="72"/>
      <c r="W8" s="72"/>
      <c r="X8" s="72"/>
      <c r="Y8" s="64"/>
      <c r="Z8" s="64"/>
      <c r="AA8" s="64"/>
      <c r="AB8" s="72"/>
      <c r="AC8" s="72"/>
      <c r="AD8" s="72"/>
      <c r="AE8" s="72"/>
      <c r="AF8" s="72"/>
      <c r="AG8" s="72"/>
      <c r="AH8" s="72"/>
      <c r="AI8" s="72"/>
      <c r="AJ8" s="72"/>
    </row>
    <row r="9" spans="1:36" ht="20.25" customHeight="1" x14ac:dyDescent="0.3">
      <c r="A9" s="67" t="s">
        <v>33</v>
      </c>
      <c r="B9" s="40">
        <f t="shared" ref="B9:L9" si="0">+B7/$B$14</f>
        <v>1.5151515151515152E-3</v>
      </c>
      <c r="C9" s="40">
        <f t="shared" si="0"/>
        <v>1.5151515151515152E-3</v>
      </c>
      <c r="D9" s="40">
        <f t="shared" si="0"/>
        <v>6.0606060606060606E-4</v>
      </c>
      <c r="E9" s="40">
        <f t="shared" si="0"/>
        <v>1.5151515151515152E-3</v>
      </c>
      <c r="F9" s="40">
        <f t="shared" si="0"/>
        <v>3.0303030303030303E-3</v>
      </c>
      <c r="G9" s="40">
        <f t="shared" si="0"/>
        <v>3.0303030303030303E-3</v>
      </c>
      <c r="H9" s="40">
        <f t="shared" si="0"/>
        <v>6.0606060606060608E-2</v>
      </c>
      <c r="I9" s="40">
        <f t="shared" si="0"/>
        <v>9.0909090909090912E-2</v>
      </c>
      <c r="J9" s="40">
        <f t="shared" si="0"/>
        <v>6.0606060606060608E-2</v>
      </c>
      <c r="K9" s="40">
        <f t="shared" si="0"/>
        <v>6.0606060606060608E-2</v>
      </c>
      <c r="L9" s="40">
        <f t="shared" si="0"/>
        <v>6.0606060606060608E-2</v>
      </c>
      <c r="M9" s="59">
        <f>SUM(B9:L9)</f>
        <v>0.34454545454545454</v>
      </c>
      <c r="N9" s="66">
        <f>+M9/B14</f>
        <v>1.0440771349862259E-5</v>
      </c>
      <c r="O9" s="82"/>
      <c r="P9" s="56" t="s">
        <v>4</v>
      </c>
      <c r="Q9" s="29">
        <f>SUM(H9:L9)</f>
        <v>0.33333333333333331</v>
      </c>
      <c r="R9" s="29">
        <f>H13</f>
        <v>0.73060884070058385</v>
      </c>
      <c r="S9" s="69">
        <f>+H8</f>
        <v>11000</v>
      </c>
      <c r="T9" s="69">
        <f>+SUM(H10:L10)</f>
        <v>56000</v>
      </c>
      <c r="U9" s="72"/>
      <c r="V9" s="72"/>
      <c r="W9" s="72"/>
      <c r="X9" s="72"/>
      <c r="Y9" s="64"/>
      <c r="Z9" s="64"/>
      <c r="AA9" s="64"/>
      <c r="AB9" s="72"/>
      <c r="AC9" s="72"/>
      <c r="AD9" s="72"/>
      <c r="AE9" s="72"/>
      <c r="AF9" s="72"/>
      <c r="AG9" s="72"/>
      <c r="AH9" s="72"/>
      <c r="AI9" s="72"/>
      <c r="AJ9" s="72"/>
    </row>
    <row r="10" spans="1:36" ht="20.25" customHeight="1" x14ac:dyDescent="0.3">
      <c r="A10" s="67" t="s">
        <v>34</v>
      </c>
      <c r="B10" s="60">
        <f t="shared" ref="B10:L10" si="1">+B7*B5</f>
        <v>1250</v>
      </c>
      <c r="C10" s="60">
        <f t="shared" si="1"/>
        <v>1250</v>
      </c>
      <c r="D10" s="60">
        <f t="shared" si="1"/>
        <v>400</v>
      </c>
      <c r="E10" s="60">
        <f t="shared" si="1"/>
        <v>600</v>
      </c>
      <c r="F10" s="60">
        <f t="shared" si="1"/>
        <v>1500</v>
      </c>
      <c r="G10" s="60">
        <f t="shared" si="1"/>
        <v>900</v>
      </c>
      <c r="H10" s="60">
        <f t="shared" si="1"/>
        <v>6000</v>
      </c>
      <c r="I10" s="60">
        <f t="shared" si="1"/>
        <v>12000</v>
      </c>
      <c r="J10" s="60">
        <f t="shared" si="1"/>
        <v>14000</v>
      </c>
      <c r="K10" s="60">
        <f t="shared" si="1"/>
        <v>20000</v>
      </c>
      <c r="L10" s="60">
        <f t="shared" si="1"/>
        <v>4000</v>
      </c>
      <c r="M10" s="59">
        <f>SUM(B10:L10)</f>
        <v>61900</v>
      </c>
      <c r="N10" s="66">
        <f>+M10/B14</f>
        <v>1.8757575757575757</v>
      </c>
      <c r="O10" s="82"/>
      <c r="P10" s="68"/>
      <c r="Q10" s="46"/>
      <c r="R10" s="64"/>
      <c r="S10" s="64"/>
      <c r="T10" s="68"/>
      <c r="U10" s="72"/>
      <c r="V10" s="72"/>
      <c r="W10" s="72"/>
      <c r="X10" s="72"/>
      <c r="Y10" s="64"/>
      <c r="Z10" s="64"/>
      <c r="AA10" s="64"/>
      <c r="AB10" s="72"/>
      <c r="AC10" s="72"/>
      <c r="AD10" s="72"/>
      <c r="AE10" s="72"/>
      <c r="AF10" s="72"/>
      <c r="AG10" s="72"/>
      <c r="AH10" s="72"/>
      <c r="AI10" s="72"/>
      <c r="AJ10" s="72"/>
    </row>
    <row r="11" spans="1:36" ht="20.25" customHeight="1" x14ac:dyDescent="0.3">
      <c r="A11" s="61" t="s">
        <v>35</v>
      </c>
      <c r="B11" s="60">
        <f t="shared" ref="B11:L11" si="2">+B7*B6</f>
        <v>15000000</v>
      </c>
      <c r="C11" s="60">
        <f t="shared" si="2"/>
        <v>17500000</v>
      </c>
      <c r="D11" s="60">
        <f t="shared" si="2"/>
        <v>5500000</v>
      </c>
      <c r="E11" s="60">
        <f t="shared" si="2"/>
        <v>11250000</v>
      </c>
      <c r="F11" s="60">
        <f t="shared" si="2"/>
        <v>20000000</v>
      </c>
      <c r="G11" s="60">
        <f t="shared" si="2"/>
        <v>11500000</v>
      </c>
      <c r="H11" s="60">
        <f t="shared" si="2"/>
        <v>5000000</v>
      </c>
      <c r="I11" s="60">
        <f t="shared" si="2"/>
        <v>24000000</v>
      </c>
      <c r="J11" s="60">
        <f t="shared" si="2"/>
        <v>30000000</v>
      </c>
      <c r="K11" s="60">
        <f t="shared" si="2"/>
        <v>60000000</v>
      </c>
      <c r="L11" s="60">
        <f t="shared" si="2"/>
        <v>100000000</v>
      </c>
      <c r="M11" s="59">
        <f>SUM(B11:L11)</f>
        <v>299750000</v>
      </c>
      <c r="N11" s="92">
        <f>+(M10-B14)/B14</f>
        <v>0.87575757575757573</v>
      </c>
      <c r="P11" s="68"/>
      <c r="Q11" s="46"/>
      <c r="R11" s="64"/>
      <c r="S11" s="68"/>
      <c r="T11" s="68"/>
      <c r="U11" s="72"/>
      <c r="V11" s="72"/>
      <c r="W11" s="72"/>
      <c r="X11" s="72"/>
      <c r="Y11" s="64"/>
      <c r="Z11" s="64"/>
      <c r="AA11" s="64"/>
      <c r="AB11" s="72"/>
      <c r="AC11" s="72"/>
      <c r="AD11" s="72"/>
      <c r="AE11" s="72"/>
      <c r="AF11" s="72"/>
      <c r="AG11" s="72"/>
      <c r="AH11" s="72"/>
      <c r="AI11" s="72"/>
      <c r="AJ11" s="72"/>
    </row>
    <row r="12" spans="1:36" ht="20.25" customHeight="1" x14ac:dyDescent="0.3">
      <c r="A12" s="61" t="s">
        <v>32</v>
      </c>
      <c r="B12" s="102">
        <f>SUM(B11:D11)</f>
        <v>38000000</v>
      </c>
      <c r="C12" s="102"/>
      <c r="D12" s="102"/>
      <c r="E12" s="102">
        <f>SUM(E11:G11)</f>
        <v>42750000</v>
      </c>
      <c r="F12" s="102"/>
      <c r="G12" s="102"/>
      <c r="H12" s="102">
        <f>SUM(H11:L11)</f>
        <v>219000000</v>
      </c>
      <c r="I12" s="102"/>
      <c r="J12" s="102"/>
      <c r="K12" s="102"/>
      <c r="L12" s="102"/>
      <c r="M12" s="59"/>
      <c r="N12" s="92"/>
      <c r="P12" s="68"/>
      <c r="Q12" s="46"/>
      <c r="R12" s="64"/>
      <c r="S12" s="68"/>
      <c r="T12" s="68"/>
      <c r="U12" s="72"/>
      <c r="V12" s="72"/>
      <c r="W12" s="72"/>
      <c r="X12" s="72"/>
      <c r="Y12" s="64"/>
      <c r="Z12" s="64"/>
      <c r="AA12" s="64"/>
      <c r="AB12" s="72"/>
      <c r="AC12" s="72"/>
      <c r="AD12" s="72"/>
      <c r="AE12" s="72"/>
      <c r="AF12" s="72"/>
      <c r="AG12" s="72"/>
      <c r="AH12" s="72"/>
      <c r="AI12" s="72"/>
      <c r="AJ12" s="72"/>
    </row>
    <row r="13" spans="1:36" ht="20.25" customHeight="1" x14ac:dyDescent="0.3">
      <c r="A13" s="43" t="s">
        <v>36</v>
      </c>
      <c r="B13" s="103">
        <f>+B12/M11</f>
        <v>0.12677231025854879</v>
      </c>
      <c r="C13" s="103"/>
      <c r="D13" s="103"/>
      <c r="E13" s="103">
        <f>+E12/M11</f>
        <v>0.14261884904086738</v>
      </c>
      <c r="F13" s="103"/>
      <c r="G13" s="103"/>
      <c r="H13" s="103">
        <f>+H12/M11</f>
        <v>0.73060884070058385</v>
      </c>
      <c r="I13" s="103"/>
      <c r="J13" s="103"/>
      <c r="K13" s="103"/>
      <c r="L13" s="103"/>
      <c r="M13" s="59"/>
      <c r="N13" s="79"/>
      <c r="O13" s="76"/>
      <c r="P13" s="83"/>
      <c r="Q13" s="15"/>
      <c r="R13" s="62"/>
      <c r="S13" s="83"/>
      <c r="T13" s="83"/>
      <c r="U13" s="72"/>
      <c r="V13" s="72"/>
      <c r="W13" s="72"/>
      <c r="X13" s="72"/>
      <c r="Y13" s="64"/>
      <c r="Z13" s="64"/>
      <c r="AA13" s="64"/>
      <c r="AB13" s="72"/>
      <c r="AC13" s="72"/>
      <c r="AD13" s="72"/>
      <c r="AE13" s="72"/>
      <c r="AF13" s="72"/>
      <c r="AG13" s="72"/>
      <c r="AH13" s="72"/>
      <c r="AI13" s="72"/>
      <c r="AJ13" s="72"/>
    </row>
    <row r="14" spans="1:36" ht="20.25" customHeight="1" x14ac:dyDescent="0.3">
      <c r="A14" s="63" t="s">
        <v>37</v>
      </c>
      <c r="B14" s="19">
        <v>33000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68"/>
      <c r="N14" s="83"/>
      <c r="O14" s="83"/>
      <c r="P14" s="83"/>
      <c r="Q14" s="15"/>
      <c r="R14" s="62"/>
      <c r="S14" s="62"/>
      <c r="T14" s="83"/>
      <c r="U14" s="64"/>
      <c r="V14" s="64"/>
      <c r="W14" s="64"/>
      <c r="X14" s="64"/>
      <c r="Y14" s="64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</row>
    <row r="15" spans="1:36" ht="20.25" customHeight="1" x14ac:dyDescent="0.3">
      <c r="A15" s="14" t="s">
        <v>38</v>
      </c>
      <c r="B15" s="41">
        <f>+M10</f>
        <v>61900</v>
      </c>
      <c r="C15" s="68"/>
      <c r="D15" s="68"/>
      <c r="E15" s="68"/>
      <c r="F15" s="68"/>
      <c r="G15" s="68"/>
      <c r="H15" s="68" t="s">
        <v>39</v>
      </c>
      <c r="I15" s="68"/>
      <c r="J15" s="68"/>
      <c r="K15" s="68"/>
      <c r="L15" s="68"/>
      <c r="M15" s="68"/>
      <c r="N15" s="83"/>
      <c r="O15" s="83"/>
      <c r="P15" s="83"/>
      <c r="Q15" s="15"/>
      <c r="R15" s="62"/>
      <c r="S15" s="62"/>
      <c r="T15" s="83"/>
      <c r="U15" s="64"/>
      <c r="V15" s="64"/>
      <c r="W15" s="64"/>
      <c r="X15" s="64"/>
      <c r="Y15" s="64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</row>
    <row r="16" spans="1:36" ht="25.5" customHeight="1" x14ac:dyDescent="0.3">
      <c r="A16" s="27" t="s">
        <v>40</v>
      </c>
      <c r="B16" s="30">
        <f>+M10-B14</f>
        <v>28900</v>
      </c>
      <c r="C16" s="68"/>
      <c r="D16" s="22"/>
      <c r="E16" s="42"/>
      <c r="F16" s="68"/>
      <c r="G16" s="68"/>
      <c r="H16" s="68" t="s">
        <v>41</v>
      </c>
      <c r="I16" s="68" t="s">
        <v>42</v>
      </c>
      <c r="J16" s="68"/>
      <c r="K16" s="68"/>
      <c r="L16" s="68"/>
      <c r="M16" s="68"/>
      <c r="N16" s="91"/>
      <c r="O16" s="83"/>
      <c r="P16" s="83"/>
      <c r="Q16" s="15"/>
      <c r="R16" s="62"/>
      <c r="S16" s="62"/>
      <c r="T16" s="83"/>
      <c r="U16" s="64"/>
      <c r="V16" s="64"/>
      <c r="W16" s="64"/>
      <c r="X16" s="64"/>
      <c r="Y16" s="64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</row>
    <row r="17" spans="1:36" ht="20.25" customHeight="1" x14ac:dyDescent="0.3">
      <c r="A17" s="52" t="s">
        <v>43</v>
      </c>
      <c r="B17" s="34">
        <v>300000000</v>
      </c>
      <c r="C17" s="72"/>
      <c r="D17" s="72"/>
      <c r="E17" s="72"/>
      <c r="F17" s="68"/>
      <c r="G17" s="68"/>
      <c r="H17" s="68" t="s">
        <v>44</v>
      </c>
      <c r="I17" s="68" t="s">
        <v>45</v>
      </c>
      <c r="J17" s="68"/>
      <c r="K17" s="68"/>
      <c r="L17" s="68"/>
      <c r="M17" s="68"/>
      <c r="N17" s="83"/>
      <c r="O17" s="83"/>
      <c r="P17" s="83"/>
      <c r="Q17" s="15"/>
      <c r="R17" s="62"/>
      <c r="S17" s="62"/>
      <c r="T17" s="44"/>
      <c r="U17" s="64"/>
      <c r="V17" s="64"/>
      <c r="W17" s="64"/>
      <c r="X17" s="64"/>
      <c r="Y17" s="64"/>
      <c r="Z17" s="48"/>
      <c r="AA17" s="48"/>
      <c r="AB17" s="48"/>
      <c r="AC17" s="72"/>
      <c r="AD17" s="72"/>
      <c r="AE17" s="72"/>
      <c r="AF17" s="72"/>
      <c r="AG17" s="72"/>
      <c r="AH17" s="72"/>
      <c r="AI17" s="72"/>
      <c r="AJ17" s="72"/>
    </row>
    <row r="18" spans="1:36" ht="20.25" customHeight="1" x14ac:dyDescent="0.3">
      <c r="A18" s="27" t="s">
        <v>35</v>
      </c>
      <c r="B18" s="30">
        <f>+M11</f>
        <v>299750000</v>
      </c>
      <c r="C18" s="104" t="str">
        <f>IF((M11&gt;B17),"Allocation &gt; Budget","Ok")</f>
        <v>Ok</v>
      </c>
      <c r="D18" s="104"/>
      <c r="E18" s="26"/>
      <c r="F18" s="68"/>
      <c r="G18" s="68"/>
      <c r="H18" s="68"/>
      <c r="I18" s="68"/>
      <c r="J18" s="68"/>
      <c r="K18" s="68"/>
      <c r="L18" s="68"/>
      <c r="M18" s="68"/>
      <c r="N18" s="83"/>
      <c r="O18" s="83"/>
      <c r="P18" s="83"/>
      <c r="Q18" s="15"/>
      <c r="R18" s="62"/>
      <c r="S18" s="62"/>
      <c r="T18" s="44"/>
      <c r="U18" s="64"/>
      <c r="V18" s="64"/>
      <c r="W18" s="64"/>
      <c r="X18" s="64"/>
      <c r="Y18" s="64"/>
      <c r="Z18" s="48"/>
      <c r="AA18" s="48"/>
      <c r="AB18" s="48"/>
      <c r="AC18" s="72"/>
      <c r="AD18" s="72"/>
      <c r="AE18" s="72"/>
      <c r="AF18" s="72"/>
      <c r="AG18" s="72"/>
      <c r="AH18" s="72"/>
      <c r="AI18" s="72"/>
      <c r="AJ18" s="72"/>
    </row>
    <row r="19" spans="1:36" ht="23.25" customHeight="1" x14ac:dyDescent="0.3">
      <c r="A19" s="71" t="s">
        <v>46</v>
      </c>
      <c r="B19" s="36" t="str">
        <f>IF(AND((N11&gt;-0.05),(N11&lt;0.05)),"C",IF(AND((N11&gt;0.05),(N11&lt;0.1)),"B",IF((N11&gt;0.1),"A",IF(AND((N11&lt;-0.05),(N11&gt;-0.1)),"D",IF((N11&lt;-0.1),"F","")))))</f>
        <v>A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83"/>
      <c r="O19" s="83"/>
      <c r="P19" s="83"/>
      <c r="Q19" s="62"/>
      <c r="R19" s="62"/>
      <c r="S19" s="62"/>
      <c r="T19" s="62"/>
      <c r="U19" s="64"/>
      <c r="V19" s="64"/>
      <c r="W19" s="64"/>
      <c r="X19" s="64"/>
      <c r="Y19" s="64"/>
      <c r="Z19" s="96"/>
      <c r="AA19" s="96"/>
      <c r="AB19" s="96"/>
      <c r="AC19" s="72"/>
      <c r="AD19" s="72"/>
      <c r="AE19" s="72"/>
      <c r="AF19" s="72"/>
      <c r="AG19" s="72"/>
      <c r="AH19" s="72"/>
      <c r="AI19" s="72"/>
      <c r="AJ19" s="72"/>
    </row>
    <row r="20" spans="1:36" ht="20.25" customHeight="1" x14ac:dyDescent="0.3">
      <c r="A20" s="72"/>
      <c r="B20" s="72"/>
      <c r="C20" s="26"/>
      <c r="D20" s="72"/>
      <c r="E20" s="68"/>
      <c r="F20" s="68"/>
      <c r="G20" s="68"/>
      <c r="H20" s="68"/>
      <c r="I20" s="68"/>
      <c r="J20" s="68"/>
      <c r="K20" s="68"/>
      <c r="L20" s="68"/>
      <c r="M20" s="68"/>
      <c r="N20" s="38"/>
      <c r="O20" s="83"/>
      <c r="P20" s="21"/>
      <c r="Q20" s="62"/>
      <c r="R20" s="62"/>
      <c r="S20" s="83"/>
      <c r="T20" s="62"/>
      <c r="U20" s="64"/>
      <c r="V20" s="64"/>
      <c r="W20" s="64"/>
      <c r="X20" s="64"/>
      <c r="Y20" s="48"/>
      <c r="Z20" s="48"/>
      <c r="AA20" s="72"/>
      <c r="AB20" s="72"/>
      <c r="AC20" s="72"/>
      <c r="AD20" s="72"/>
      <c r="AE20" s="72"/>
      <c r="AF20" s="72"/>
      <c r="AG20" s="72"/>
      <c r="AH20" s="72"/>
      <c r="AI20" s="72"/>
      <c r="AJ20" s="72"/>
    </row>
    <row r="21" spans="1:36" ht="20.25" customHeight="1" x14ac:dyDescent="0.3">
      <c r="A21" s="72"/>
      <c r="B21" s="72"/>
      <c r="C21" s="72"/>
      <c r="D21" s="72"/>
      <c r="E21" s="105"/>
      <c r="F21" s="105"/>
      <c r="G21" s="105"/>
      <c r="H21" s="105"/>
      <c r="I21" s="105"/>
      <c r="J21" s="105"/>
      <c r="K21" s="105"/>
      <c r="L21" s="105"/>
      <c r="M21" s="106"/>
      <c r="N21" s="107"/>
      <c r="O21" s="83"/>
      <c r="P21" s="21"/>
      <c r="Q21" s="62"/>
      <c r="R21" s="62"/>
      <c r="S21" s="83"/>
      <c r="T21" s="62"/>
      <c r="U21" s="64"/>
      <c r="V21" s="106"/>
      <c r="W21" s="68"/>
      <c r="X21" s="64"/>
      <c r="Y21" s="48"/>
      <c r="Z21" s="4"/>
      <c r="AA21" s="37"/>
      <c r="AB21" s="55"/>
      <c r="AC21" s="37"/>
      <c r="AD21" s="37"/>
      <c r="AE21" s="37"/>
      <c r="AF21" s="72"/>
      <c r="AG21" s="72"/>
      <c r="AH21" s="72"/>
      <c r="AI21" s="72"/>
      <c r="AJ21" s="72"/>
    </row>
    <row r="22" spans="1:36" ht="20.25" customHeight="1" x14ac:dyDescent="0.3">
      <c r="A22" s="72"/>
      <c r="B22" s="72"/>
      <c r="C22" s="72"/>
      <c r="D22" s="72"/>
      <c r="E22" s="108"/>
      <c r="F22" s="108"/>
      <c r="G22" s="45"/>
      <c r="H22" s="68"/>
      <c r="I22" s="68"/>
      <c r="J22" s="68"/>
      <c r="K22" s="68"/>
      <c r="L22" s="68"/>
      <c r="M22" s="106"/>
      <c r="N22" s="107"/>
      <c r="O22" s="107"/>
      <c r="P22" s="21"/>
      <c r="Q22" s="53"/>
      <c r="R22" s="83"/>
      <c r="S22" s="83"/>
      <c r="T22" s="83"/>
      <c r="U22" s="68"/>
      <c r="V22" s="106"/>
      <c r="W22" s="68"/>
      <c r="X22" s="64"/>
      <c r="Y22" s="72"/>
      <c r="Z22" s="37"/>
      <c r="AA22" s="12"/>
      <c r="AB22" s="12"/>
      <c r="AC22" s="12"/>
      <c r="AD22" s="12"/>
      <c r="AE22" s="12"/>
      <c r="AF22" s="4"/>
      <c r="AG22" s="72"/>
      <c r="AH22" s="72"/>
      <c r="AI22" s="72"/>
      <c r="AJ22" s="72"/>
    </row>
    <row r="23" spans="1:36" ht="20.25" customHeight="1" x14ac:dyDescent="0.3">
      <c r="A23" s="72"/>
      <c r="B23" s="72"/>
      <c r="C23" s="72"/>
      <c r="D23" s="72"/>
      <c r="E23" s="9"/>
      <c r="F23" s="9"/>
      <c r="G23" s="9"/>
      <c r="H23" s="9"/>
      <c r="I23" s="9"/>
      <c r="J23" s="9"/>
      <c r="K23" s="9"/>
      <c r="L23" s="9"/>
      <c r="M23" s="9"/>
      <c r="N23" s="39"/>
      <c r="O23" s="107"/>
      <c r="P23" s="21"/>
      <c r="Q23" s="20"/>
      <c r="R23" s="83"/>
      <c r="S23" s="83"/>
      <c r="T23" s="20"/>
      <c r="U23" s="11"/>
      <c r="V23" s="18"/>
      <c r="W23" s="77"/>
      <c r="X23" s="64"/>
      <c r="Y23" s="72"/>
      <c r="Z23" s="55"/>
      <c r="AA23" s="12"/>
      <c r="AB23" s="12"/>
      <c r="AC23" s="12"/>
      <c r="AD23" s="12"/>
      <c r="AE23" s="12"/>
      <c r="AF23" s="4"/>
      <c r="AG23" s="72"/>
      <c r="AH23" s="72"/>
      <c r="AI23" s="72"/>
      <c r="AJ23" s="72"/>
    </row>
    <row r="24" spans="1:36" ht="20.25" customHeight="1" x14ac:dyDescent="0.3">
      <c r="A24" s="85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39"/>
      <c r="O24" s="83"/>
      <c r="P24" s="21"/>
      <c r="Q24" s="86"/>
      <c r="R24" s="44"/>
      <c r="S24" s="83"/>
      <c r="T24" s="86"/>
      <c r="U24" s="77"/>
      <c r="V24" s="85"/>
      <c r="W24" s="77"/>
      <c r="X24" s="64"/>
      <c r="Y24" s="72"/>
      <c r="Z24" s="37"/>
      <c r="AA24" s="12"/>
      <c r="AB24" s="12"/>
      <c r="AC24" s="12"/>
      <c r="AD24" s="12"/>
      <c r="AE24" s="12"/>
      <c r="AF24" s="4"/>
      <c r="AG24" s="72"/>
      <c r="AH24" s="72"/>
      <c r="AI24" s="72"/>
      <c r="AJ24" s="72"/>
    </row>
    <row r="25" spans="1:36" ht="20.25" customHeight="1" x14ac:dyDescent="0.3">
      <c r="A25" s="6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39"/>
      <c r="O25" s="44"/>
      <c r="P25" s="21"/>
      <c r="Q25" s="86"/>
      <c r="R25" s="44"/>
      <c r="S25" s="44"/>
      <c r="T25" s="70"/>
      <c r="U25" s="94"/>
      <c r="V25" s="64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</row>
    <row r="26" spans="1:36" ht="20.25" customHeight="1" x14ac:dyDescent="0.3">
      <c r="A26" s="68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18"/>
      <c r="O26" s="18"/>
      <c r="P26" s="77"/>
      <c r="Q26" s="77"/>
      <c r="R26" s="77"/>
      <c r="S26" s="77"/>
      <c r="T26" s="94"/>
      <c r="U26" s="94"/>
      <c r="V26" s="64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</row>
    <row r="27" spans="1:36" ht="20.25" customHeight="1" x14ac:dyDescent="0.3">
      <c r="A27" s="85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18"/>
      <c r="O27" s="18"/>
      <c r="P27" s="77"/>
      <c r="Q27" s="77"/>
      <c r="R27" s="77"/>
      <c r="S27" s="77"/>
      <c r="T27" s="94"/>
      <c r="U27" s="94"/>
      <c r="V27" s="64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</row>
    <row r="28" spans="1:36" ht="20.25" customHeight="1" x14ac:dyDescent="0.3">
      <c r="A28" s="85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18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</row>
    <row r="29" spans="1:36" ht="20.25" customHeight="1" x14ac:dyDescent="0.3">
      <c r="A29" s="68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18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</row>
    <row r="30" spans="1:36" ht="20.25" customHeight="1" x14ac:dyDescent="0.3">
      <c r="A30" s="68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18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</row>
    <row r="31" spans="1:36" ht="20.25" customHeight="1" x14ac:dyDescent="0.3">
      <c r="A31" s="85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8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</row>
    <row r="32" spans="1:36" ht="20.25" customHeight="1" x14ac:dyDescent="0.3">
      <c r="A32" s="85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</row>
    <row r="33" spans="1:36" ht="20.25" customHeight="1" x14ac:dyDescent="0.3">
      <c r="A33" s="68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8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</row>
    <row r="34" spans="1:36" ht="20.25" customHeight="1" x14ac:dyDescent="0.3">
      <c r="A34" s="68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8"/>
      <c r="O34" s="18"/>
      <c r="P34" s="77"/>
      <c r="Q34" s="77"/>
      <c r="R34" s="77"/>
      <c r="S34" s="77"/>
      <c r="T34" s="94"/>
      <c r="U34" s="94"/>
      <c r="V34" s="64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</row>
    <row r="35" spans="1:36" ht="20.25" customHeight="1" x14ac:dyDescent="0.3">
      <c r="A35" s="85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8"/>
      <c r="O35" s="18"/>
      <c r="P35" s="77"/>
      <c r="Q35" s="77"/>
      <c r="R35" s="77"/>
      <c r="S35" s="77"/>
      <c r="T35" s="94"/>
      <c r="U35" s="94"/>
      <c r="V35" s="64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</row>
    <row r="36" spans="1:36" ht="20.25" customHeight="1" x14ac:dyDescent="0.3">
      <c r="A36" s="85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8"/>
      <c r="O36" s="18"/>
      <c r="P36" s="77"/>
      <c r="Q36" s="77"/>
      <c r="R36" s="77"/>
      <c r="S36" s="77"/>
      <c r="T36" s="94"/>
      <c r="U36" s="94"/>
      <c r="V36" s="64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</row>
    <row r="37" spans="1:36" ht="20.25" customHeight="1" x14ac:dyDescent="0.3">
      <c r="A37" s="85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8"/>
      <c r="O37" s="18"/>
      <c r="P37" s="77"/>
      <c r="Q37" s="77"/>
      <c r="R37" s="77"/>
      <c r="S37" s="77"/>
      <c r="T37" s="94"/>
      <c r="U37" s="94"/>
      <c r="V37" s="64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</row>
    <row r="38" spans="1:36" ht="20.25" customHeight="1" x14ac:dyDescent="0.3">
      <c r="A38" s="68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8"/>
      <c r="O38" s="18"/>
      <c r="P38" s="77"/>
      <c r="Q38" s="77"/>
      <c r="R38" s="77"/>
      <c r="S38" s="77"/>
      <c r="T38" s="94"/>
      <c r="U38" s="94"/>
      <c r="V38" s="64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</row>
    <row r="39" spans="1:36" ht="20.25" customHeight="1" x14ac:dyDescent="0.3">
      <c r="A39" s="68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8"/>
      <c r="O39" s="18"/>
      <c r="P39" s="77"/>
      <c r="Q39" s="77"/>
      <c r="R39" s="77"/>
      <c r="S39" s="77"/>
      <c r="T39" s="94"/>
      <c r="U39" s="94"/>
      <c r="V39" s="64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</row>
    <row r="40" spans="1:36" ht="20.25" customHeight="1" x14ac:dyDescent="0.3">
      <c r="A40" s="85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8"/>
      <c r="O40" s="18"/>
      <c r="P40" s="77"/>
      <c r="Q40" s="77"/>
      <c r="R40" s="77"/>
      <c r="S40" s="77"/>
      <c r="T40" s="94"/>
      <c r="U40" s="94"/>
      <c r="V40" s="64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</row>
    <row r="41" spans="1:36" ht="20.25" customHeight="1" x14ac:dyDescent="0.3">
      <c r="A41" s="85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8"/>
      <c r="O41" s="18"/>
      <c r="P41" s="77"/>
      <c r="Q41" s="77"/>
      <c r="R41" s="77"/>
      <c r="S41" s="77"/>
      <c r="T41" s="94"/>
      <c r="U41" s="94"/>
      <c r="V41" s="64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</row>
    <row r="42" spans="1:36" ht="20.25" customHeight="1" x14ac:dyDescent="0.3">
      <c r="A42" s="68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18"/>
      <c r="O42" s="18"/>
      <c r="P42" s="77"/>
      <c r="Q42" s="77"/>
      <c r="R42" s="77"/>
      <c r="S42" s="77"/>
      <c r="T42" s="94"/>
      <c r="U42" s="94"/>
      <c r="V42" s="64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</row>
    <row r="43" spans="1:36" ht="20.25" customHeight="1" x14ac:dyDescent="0.3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72"/>
      <c r="Q43" s="72"/>
      <c r="R43" s="72"/>
      <c r="S43" s="72"/>
      <c r="T43" s="94"/>
      <c r="U43" s="94"/>
      <c r="V43" s="64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</row>
    <row r="44" spans="1:36" ht="20.25" customHeight="1" x14ac:dyDescent="0.3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72"/>
      <c r="Q44" s="72"/>
      <c r="R44" s="72"/>
      <c r="S44" s="72"/>
      <c r="T44" s="94"/>
      <c r="U44" s="94"/>
      <c r="V44" s="64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</row>
    <row r="45" spans="1:36" ht="20.25" customHeight="1" x14ac:dyDescent="0.3">
      <c r="A45" s="64"/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64"/>
      <c r="N45" s="64"/>
      <c r="O45" s="64"/>
      <c r="P45" s="72"/>
      <c r="Q45" s="72"/>
      <c r="R45" s="72"/>
      <c r="S45" s="72"/>
      <c r="T45" s="94"/>
      <c r="U45" s="94"/>
      <c r="V45" s="64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</row>
    <row r="46" spans="1:36" ht="20.25" customHeight="1" x14ac:dyDescent="0.3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64"/>
      <c r="N46" s="64"/>
      <c r="O46" s="64"/>
      <c r="P46" s="72"/>
      <c r="Q46" s="72"/>
      <c r="R46" s="72"/>
      <c r="S46" s="72"/>
      <c r="T46" s="94"/>
      <c r="U46" s="94"/>
      <c r="V46" s="64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</row>
    <row r="47" spans="1:36" ht="20.25" customHeight="1" x14ac:dyDescent="0.3">
      <c r="A47" s="72"/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64"/>
      <c r="N47" s="64"/>
      <c r="O47" s="64"/>
      <c r="P47" s="72"/>
      <c r="Q47" s="72"/>
      <c r="R47" s="72"/>
      <c r="S47" s="72"/>
      <c r="T47" s="94"/>
      <c r="U47" s="94"/>
      <c r="V47" s="64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</row>
    <row r="48" spans="1:36" ht="20.25" customHeight="1" x14ac:dyDescent="0.3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64"/>
      <c r="N48" s="64"/>
      <c r="O48" s="64"/>
      <c r="P48" s="94"/>
      <c r="Q48" s="94"/>
      <c r="R48" s="94"/>
      <c r="S48" s="94"/>
      <c r="T48" s="94"/>
      <c r="U48" s="94"/>
      <c r="V48" s="64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</row>
    <row r="49" spans="1:36" ht="20.25" customHeight="1" x14ac:dyDescent="0.3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64"/>
      <c r="N49" s="64"/>
      <c r="O49" s="64"/>
      <c r="P49" s="94"/>
      <c r="Q49" s="94"/>
      <c r="R49" s="94"/>
      <c r="S49" s="94"/>
      <c r="T49" s="94"/>
      <c r="U49" s="94"/>
      <c r="V49" s="64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</row>
    <row r="50" spans="1:36" ht="20.25" customHeight="1" x14ac:dyDescent="0.3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64"/>
      <c r="N50" s="64"/>
      <c r="O50" s="64"/>
      <c r="P50" s="94"/>
      <c r="Q50" s="94"/>
      <c r="R50" s="94"/>
      <c r="S50" s="94"/>
      <c r="T50" s="94"/>
      <c r="U50" s="94"/>
      <c r="V50" s="64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</row>
    <row r="51" spans="1:36" ht="20.25" customHeight="1" x14ac:dyDescent="0.3">
      <c r="A51" s="72"/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64"/>
      <c r="N51" s="64"/>
      <c r="O51" s="64"/>
      <c r="P51" s="94"/>
      <c r="Q51" s="94"/>
      <c r="R51" s="94"/>
      <c r="S51" s="94"/>
      <c r="T51" s="94"/>
      <c r="U51" s="94"/>
      <c r="V51" s="64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</row>
    <row r="52" spans="1:36" ht="20.25" customHeight="1" x14ac:dyDescent="0.3">
      <c r="A52" s="72"/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64"/>
      <c r="N52" s="64"/>
      <c r="O52" s="64"/>
      <c r="P52" s="94"/>
      <c r="Q52" s="94"/>
      <c r="R52" s="94"/>
      <c r="S52" s="94"/>
      <c r="T52" s="94"/>
      <c r="U52" s="94"/>
      <c r="V52" s="64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6" ht="20.25" customHeight="1" x14ac:dyDescent="0.3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64"/>
      <c r="N53" s="64"/>
      <c r="O53" s="64"/>
      <c r="P53" s="94"/>
      <c r="Q53" s="94"/>
      <c r="R53" s="94"/>
      <c r="S53" s="94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</sheetData>
  <mergeCells count="21">
    <mergeCell ref="V21:V22"/>
    <mergeCell ref="E22:F22"/>
    <mergeCell ref="O22:O23"/>
    <mergeCell ref="C18:D18"/>
    <mergeCell ref="E21:G21"/>
    <mergeCell ref="H21:L21"/>
    <mergeCell ref="M21:M22"/>
    <mergeCell ref="N21:N22"/>
    <mergeCell ref="B12:D12"/>
    <mergeCell ref="E12:G12"/>
    <mergeCell ref="H12:L12"/>
    <mergeCell ref="B13:D13"/>
    <mergeCell ref="E13:G13"/>
    <mergeCell ref="H13:L13"/>
    <mergeCell ref="A1:L1"/>
    <mergeCell ref="B2:D2"/>
    <mergeCell ref="E2:G2"/>
    <mergeCell ref="H2:L2"/>
    <mergeCell ref="B8:D8"/>
    <mergeCell ref="E8:G8"/>
    <mergeCell ref="H8:L8"/>
  </mergeCells>
  <conditionalFormatting sqref="C18 D18">
    <cfRule type="notContainsText" dxfId="1" priority="1" stopIfTrue="1" operator="notContains" text="Ok">
      <formula>ISERROR(SEARCH("Ok", C18))</formula>
    </cfRule>
  </conditionalFormatting>
  <conditionalFormatting sqref="AA22 AB22 AC22 AD22 AE22 AA23 AB23 AC23 AD23 AE23 AA24 AB24 AC24 AD24 AE24">
    <cfRule type="cellIs" dxfId="0" priority="2" stopIfTrue="1" operator="greaterThan">
      <formula>0</formula>
    </cfRule>
  </conditionalFormatting>
  <dataValidations count="2">
    <dataValidation type="custom" errorStyle="warning" allowBlank="1" showInputMessage="1" showErrorMessage="1" prompt="validationFailedYour cost exceeds the budget" sqref="C18">
      <formula1>ISERROR(SEARCH("Ok", C18))</formula1>
    </dataValidation>
    <dataValidation type="custom" errorStyle="warning" allowBlank="1" showInputMessage="1" showErrorMessage="1" prompt="Your cost exceeds the budget" sqref="D18">
      <formula1>ISERROR(SEARCH("Ok", D18))</formula1>
    </dataValidation>
  </dataValidation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2">
        <x14:dataValidation type="list" errorStyle="warning" allowBlank="1" showInputMessage="1" showErrorMessage="1" prompt="Click and enter a value from range Sheet3!A2:A3">
          <x14:formula1>
            <xm:f>Sheet3!A2:A3</xm:f>
          </x14:formula1>
          <xm:sqref>B3</xm:sqref>
        </x14:dataValidation>
        <x14:dataValidation type="list" errorStyle="warning" allowBlank="1" showInputMessage="1" showErrorMessage="1" prompt="Click and enter a value from range Sheet3!A2:A3">
          <x14:formula1>
            <xm:f>Sheet3!A2:A3</xm:f>
          </x14:formula1>
          <xm:sqref>C3</xm:sqref>
        </x14:dataValidation>
        <x14:dataValidation type="list" errorStyle="warning" allowBlank="1" showInputMessage="1" showErrorMessage="1" prompt="Click and enter a value from range Sheet3!A2:A3">
          <x14:formula1>
            <xm:f>Sheet3!A2:A3</xm:f>
          </x14:formula1>
          <xm:sqref>D3</xm:sqref>
        </x14:dataValidation>
        <x14:dataValidation type="list" errorStyle="warning" allowBlank="1" showInputMessage="1" showErrorMessage="1" prompt="Click and enter a value from range Sheet3!B2:B3">
          <x14:formula1>
            <xm:f>Sheet3!B2:B3</xm:f>
          </x14:formula1>
          <xm:sqref>E3</xm:sqref>
        </x14:dataValidation>
        <x14:dataValidation type="list" errorStyle="warning" allowBlank="1" showInputMessage="1" showErrorMessage="1" prompt="Click and enter a value from range Sheet3!B2:B3">
          <x14:formula1>
            <xm:f>Sheet3!B2:B3</xm:f>
          </x14:formula1>
          <xm:sqref>F3</xm:sqref>
        </x14:dataValidation>
        <x14:dataValidation type="list" errorStyle="warning" allowBlank="1" showInputMessage="1" showErrorMessage="1" prompt="Click and enter a value from range Sheet3!B2:B3">
          <x14:formula1>
            <xm:f>Sheet3!B2:B3</xm:f>
          </x14:formula1>
          <xm:sqref>G3</xm:sqref>
        </x14:dataValidation>
        <x14:dataValidation type="list" errorStyle="warning" allowBlank="1" showInputMessage="1" showErrorMessage="1" prompt="Click and enter a value from range Sheet3!C2:C3">
          <x14:formula1>
            <xm:f>Sheet3!C2:C3</xm:f>
          </x14:formula1>
          <xm:sqref>H3</xm:sqref>
        </x14:dataValidation>
        <x14:dataValidation type="list" errorStyle="warning" allowBlank="1" showInputMessage="1" showErrorMessage="1" prompt="Click and enter a value from range Sheet3!C2:C3">
          <x14:formula1>
            <xm:f>Sheet3!C2:C3</xm:f>
          </x14:formula1>
          <xm:sqref>I3</xm:sqref>
        </x14:dataValidation>
        <x14:dataValidation type="list" errorStyle="warning" allowBlank="1" showInputMessage="1" showErrorMessage="1" prompt="Click and enter a value from range Sheet3!C2:C3">
          <x14:formula1>
            <xm:f>Sheet3!C2:C3</xm:f>
          </x14:formula1>
          <xm:sqref>J3</xm:sqref>
        </x14:dataValidation>
        <x14:dataValidation type="list" errorStyle="warning" allowBlank="1" showInputMessage="1" showErrorMessage="1" prompt="Click and enter a value from range Sheet3!C2:C3">
          <x14:formula1>
            <xm:f>Sheet3!C2:C3</xm:f>
          </x14:formula1>
          <xm:sqref>K3</xm:sqref>
        </x14:dataValidation>
        <x14:dataValidation type="list" errorStyle="warning" allowBlank="1" showInputMessage="1" showErrorMessage="1" prompt="Click and enter a value from range Sheet3!C2:C3">
          <x14:formula1>
            <xm:f>Sheet3!C2:C3</xm:f>
          </x14:formula1>
          <xm:sqref>L3</xm:sqref>
        </x14:dataValidation>
        <x14:dataValidation type="list" errorStyle="warning" allowBlank="1" showInputMessage="1" showErrorMessage="1" prompt="Click and enter a value from range Sheet3!A4:A11">
          <x14:formula1>
            <xm:f>Sheet3!A4:A11</xm:f>
          </x14:formula1>
          <xm:sqref>B4</xm:sqref>
        </x14:dataValidation>
        <x14:dataValidation type="list" errorStyle="warning" allowBlank="1" showInputMessage="1" showErrorMessage="1" prompt="Click and enter a value from range Sheet3!A4:A11">
          <x14:formula1>
            <xm:f>Sheet3!A4:A11</xm:f>
          </x14:formula1>
          <xm:sqref>C4</xm:sqref>
        </x14:dataValidation>
        <x14:dataValidation type="list" errorStyle="warning" allowBlank="1" showInputMessage="1" showErrorMessage="1" prompt="Click and enter a value from range Sheet3!A4:A11">
          <x14:formula1>
            <xm:f>Sheet3!A4:A11</xm:f>
          </x14:formula1>
          <xm:sqref>D4</xm:sqref>
        </x14:dataValidation>
        <x14:dataValidation type="list" errorStyle="warning" allowBlank="1" showInputMessage="1" showErrorMessage="1" prompt="Click and enter a value from range Sheet3!B4:B13">
          <x14:formula1>
            <xm:f>Sheet3!B4:B13</xm:f>
          </x14:formula1>
          <xm:sqref>E4</xm:sqref>
        </x14:dataValidation>
        <x14:dataValidation type="list" errorStyle="warning" allowBlank="1" showInputMessage="1" showErrorMessage="1" prompt="Click and enter a value from range Sheet3!B4:B13">
          <x14:formula1>
            <xm:f>Sheet3!B4:B13</xm:f>
          </x14:formula1>
          <xm:sqref>F4</xm:sqref>
        </x14:dataValidation>
        <x14:dataValidation type="list" errorStyle="warning" allowBlank="1" showInputMessage="1" showErrorMessage="1" prompt="Click and enter a value from range Sheet3!B4:B13">
          <x14:formula1>
            <xm:f>Sheet3!B4:B13</xm:f>
          </x14:formula1>
          <xm:sqref>G4</xm:sqref>
        </x14:dataValidation>
        <x14:dataValidation type="list" errorStyle="warning" allowBlank="1" showInputMessage="1" showErrorMessage="1" prompt="Click and enter a value from range Sheet3!C4:C35">
          <x14:formula1>
            <xm:f>Sheet3!C4:C35</xm:f>
          </x14:formula1>
          <xm:sqref>H4</xm:sqref>
        </x14:dataValidation>
        <x14:dataValidation type="list" errorStyle="warning" allowBlank="1" showInputMessage="1" showErrorMessage="1" prompt="Click and enter a value from range Sheet3!C4:C35">
          <x14:formula1>
            <xm:f>Sheet3!C4:C35</xm:f>
          </x14:formula1>
          <xm:sqref>I4</xm:sqref>
        </x14:dataValidation>
        <x14:dataValidation type="list" errorStyle="warning" allowBlank="1" showInputMessage="1" showErrorMessage="1" prompt="Click and enter a value from range Sheet3!C4:C35">
          <x14:formula1>
            <xm:f>Sheet3!C4:C35</xm:f>
          </x14:formula1>
          <xm:sqref>J4</xm:sqref>
        </x14:dataValidation>
        <x14:dataValidation type="list" errorStyle="warning" allowBlank="1" showInputMessage="1" showErrorMessage="1" prompt="Click and enter a value from range Sheet3!C4:C35">
          <x14:formula1>
            <xm:f>Sheet3!C4:C35</xm:f>
          </x14:formula1>
          <xm:sqref>K4</xm:sqref>
        </x14:dataValidation>
        <x14:dataValidation type="list" errorStyle="warning" allowBlank="1" showInputMessage="1" showErrorMessage="1" prompt="Click and enter a value from range Sheet3!C4:C35">
          <x14:formula1>
            <xm:f>Sheet3!C4:C35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7.140625" defaultRowHeight="12.75" customHeight="1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workbookViewId="0"/>
  </sheetViews>
  <sheetFormatPr defaultColWidth="9.85546875" defaultRowHeight="20.25" customHeight="1" x14ac:dyDescent="0.3"/>
  <cols>
    <col min="1" max="1" width="15.140625" style="64" customWidth="1"/>
    <col min="2" max="2" width="23.140625" style="64" customWidth="1"/>
    <col min="3" max="3" width="21.7109375" style="64" customWidth="1"/>
    <col min="4" max="4" width="33.85546875" style="64" customWidth="1"/>
    <col min="5" max="5" width="21.7109375" style="68" customWidth="1"/>
    <col min="6" max="6" width="50.42578125" style="64" customWidth="1"/>
    <col min="7" max="7" width="21.7109375" style="68" customWidth="1"/>
    <col min="8" max="9" width="9.140625" style="64"/>
    <col min="10" max="10" width="11.42578125" style="64" customWidth="1"/>
    <col min="11" max="11" width="21.28515625" style="64" customWidth="1"/>
    <col min="12" max="12" width="32.140625" style="64" customWidth="1"/>
    <col min="13" max="13" width="41.42578125" style="64" customWidth="1"/>
    <col min="14" max="14" width="9.140625" style="64"/>
    <col min="15" max="15" width="24.140625" style="64" customWidth="1"/>
    <col min="16" max="16" width="50.42578125" style="64" customWidth="1"/>
    <col min="17" max="17" width="41.42578125" style="64" customWidth="1"/>
    <col min="18" max="18" width="33.85546875" style="64" customWidth="1"/>
    <col min="19" max="19" width="26.140625" style="64" customWidth="1"/>
    <col min="20" max="20" width="25.140625" style="64" customWidth="1"/>
    <col min="21" max="21" width="32.42578125" style="64" customWidth="1"/>
    <col min="22" max="22" width="24.28515625" style="64" customWidth="1"/>
    <col min="23" max="23" width="21.7109375" style="64" customWidth="1"/>
    <col min="24" max="24" width="31" style="64" customWidth="1"/>
    <col min="25" max="25" width="20.85546875" style="64" customWidth="1"/>
    <col min="26" max="26" width="26.140625" style="64" customWidth="1"/>
    <col min="27" max="27" width="19" style="64" customWidth="1"/>
    <col min="28" max="28" width="16.28515625" style="64" customWidth="1"/>
    <col min="29" max="30" width="17.140625" style="64" customWidth="1"/>
    <col min="31" max="31" width="18.140625" style="64" customWidth="1"/>
    <col min="32" max="32" width="27" style="64" customWidth="1"/>
    <col min="33" max="33" width="16.28515625" style="64" customWidth="1"/>
  </cols>
  <sheetData>
    <row r="1" spans="1:33" ht="30" customHeight="1" x14ac:dyDescent="0.25">
      <c r="A1" s="109" t="s">
        <v>47</v>
      </c>
      <c r="B1" s="109"/>
      <c r="C1" s="109"/>
      <c r="D1" s="109"/>
      <c r="E1" s="109"/>
      <c r="F1" s="109"/>
      <c r="G1" s="109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</row>
    <row r="2" spans="1:33" ht="48" customHeight="1" x14ac:dyDescent="0.25">
      <c r="A2" s="13" t="s">
        <v>48</v>
      </c>
      <c r="B2" s="13" t="s">
        <v>2</v>
      </c>
      <c r="C2" s="95" t="s">
        <v>49</v>
      </c>
      <c r="D2" s="13" t="s">
        <v>4</v>
      </c>
      <c r="E2" s="95" t="s">
        <v>50</v>
      </c>
      <c r="F2" s="13" t="s">
        <v>3</v>
      </c>
      <c r="G2" s="95" t="s">
        <v>50</v>
      </c>
      <c r="H2" s="74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</row>
    <row r="3" spans="1:33" x14ac:dyDescent="0.3">
      <c r="A3" s="10"/>
      <c r="B3" s="10" t="s">
        <v>15</v>
      </c>
      <c r="C3" s="93">
        <v>20</v>
      </c>
      <c r="D3" s="10" t="s">
        <v>51</v>
      </c>
      <c r="E3" s="31">
        <v>6</v>
      </c>
      <c r="F3" s="10" t="s">
        <v>17</v>
      </c>
      <c r="G3" s="93">
        <v>15</v>
      </c>
      <c r="H3" s="74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</row>
    <row r="4" spans="1:33" x14ac:dyDescent="0.3">
      <c r="A4" s="10"/>
      <c r="B4" s="10" t="s">
        <v>13</v>
      </c>
      <c r="C4" s="93">
        <v>25</v>
      </c>
      <c r="D4" s="10" t="s">
        <v>52</v>
      </c>
      <c r="E4" s="93">
        <v>4</v>
      </c>
      <c r="F4" s="10" t="s">
        <v>16</v>
      </c>
      <c r="G4" s="93">
        <v>12</v>
      </c>
      <c r="H4" s="74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x14ac:dyDescent="0.3">
      <c r="A5" s="10"/>
      <c r="B5" s="10"/>
      <c r="C5" s="93"/>
      <c r="D5" s="10" t="s">
        <v>53</v>
      </c>
      <c r="E5" s="31">
        <v>5</v>
      </c>
      <c r="F5" s="10" t="s">
        <v>54</v>
      </c>
      <c r="G5" s="93">
        <v>10</v>
      </c>
      <c r="H5" s="74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</row>
    <row r="6" spans="1:33" x14ac:dyDescent="0.3">
      <c r="A6" s="10"/>
      <c r="B6" s="10"/>
      <c r="C6" s="93"/>
      <c r="D6" s="10" t="s">
        <v>55</v>
      </c>
      <c r="E6" s="93">
        <v>4</v>
      </c>
      <c r="F6" s="10"/>
      <c r="G6" s="93"/>
      <c r="H6" s="74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</row>
    <row r="7" spans="1:33" x14ac:dyDescent="0.3">
      <c r="A7" s="10"/>
      <c r="B7" s="10"/>
      <c r="C7" s="93"/>
      <c r="D7" s="10" t="s">
        <v>20</v>
      </c>
      <c r="E7" s="93">
        <v>4</v>
      </c>
      <c r="F7" s="10"/>
      <c r="G7" s="93"/>
      <c r="H7" s="74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</row>
    <row r="8" spans="1:33" x14ac:dyDescent="0.3">
      <c r="A8" s="10"/>
      <c r="B8" s="10"/>
      <c r="C8" s="93"/>
      <c r="D8" s="10" t="s">
        <v>56</v>
      </c>
      <c r="E8" s="93">
        <v>10</v>
      </c>
      <c r="F8" s="10"/>
      <c r="G8" s="93"/>
      <c r="H8" s="74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</row>
    <row r="9" spans="1:33" x14ac:dyDescent="0.3">
      <c r="A9" s="10"/>
      <c r="B9" s="10"/>
      <c r="C9" s="93"/>
      <c r="D9" s="10" t="s">
        <v>57</v>
      </c>
      <c r="E9" s="93">
        <v>2</v>
      </c>
      <c r="F9" s="10"/>
      <c r="G9" s="93"/>
      <c r="H9" s="74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</row>
    <row r="10" spans="1:33" x14ac:dyDescent="0.3">
      <c r="A10" s="10"/>
      <c r="B10" s="10"/>
      <c r="C10" s="93"/>
      <c r="D10" s="10" t="s">
        <v>58</v>
      </c>
      <c r="E10" s="31">
        <v>2</v>
      </c>
      <c r="F10" s="10"/>
      <c r="G10" s="93"/>
      <c r="H10" s="74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</row>
    <row r="11" spans="1:33" x14ac:dyDescent="0.3">
      <c r="A11" s="10"/>
      <c r="B11" s="10"/>
      <c r="C11" s="93"/>
      <c r="D11" s="10" t="s">
        <v>59</v>
      </c>
      <c r="E11" s="93">
        <v>5</v>
      </c>
      <c r="F11" s="10"/>
      <c r="G11" s="93"/>
      <c r="H11" s="74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</row>
    <row r="12" spans="1:33" x14ac:dyDescent="0.3">
      <c r="A12" s="10"/>
      <c r="B12" s="10"/>
      <c r="C12" s="93"/>
      <c r="D12" s="10" t="s">
        <v>60</v>
      </c>
      <c r="E12" s="93">
        <v>5</v>
      </c>
      <c r="F12" s="10"/>
      <c r="G12" s="93"/>
      <c r="H12" s="74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</row>
    <row r="13" spans="1:33" x14ac:dyDescent="0.3">
      <c r="A13" s="10"/>
      <c r="B13" s="10"/>
      <c r="C13" s="93"/>
      <c r="D13" s="10" t="s">
        <v>61</v>
      </c>
      <c r="E13" s="93">
        <v>10</v>
      </c>
      <c r="F13" s="10"/>
      <c r="G13" s="93"/>
      <c r="H13" s="74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</row>
    <row r="14" spans="1:33" x14ac:dyDescent="0.3">
      <c r="A14" s="10"/>
      <c r="B14" s="10"/>
      <c r="C14" s="93"/>
      <c r="D14" s="10" t="s">
        <v>62</v>
      </c>
      <c r="E14" s="31">
        <v>4</v>
      </c>
      <c r="F14" s="10"/>
      <c r="G14" s="93"/>
      <c r="H14" s="74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</row>
    <row r="15" spans="1:33" x14ac:dyDescent="0.3">
      <c r="A15" s="10"/>
      <c r="B15" s="10"/>
      <c r="C15" s="93"/>
      <c r="D15" s="10" t="s">
        <v>19</v>
      </c>
      <c r="E15" s="31">
        <v>3</v>
      </c>
      <c r="F15" s="10"/>
      <c r="G15" s="93"/>
      <c r="H15" s="74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</row>
    <row r="16" spans="1:33" x14ac:dyDescent="0.3">
      <c r="A16" s="10"/>
      <c r="B16" s="10"/>
      <c r="C16" s="93"/>
      <c r="D16" s="10" t="s">
        <v>63</v>
      </c>
      <c r="E16" s="31">
        <v>5</v>
      </c>
      <c r="F16" s="10"/>
      <c r="G16" s="93"/>
      <c r="H16" s="74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</row>
    <row r="17" spans="1:33" x14ac:dyDescent="0.3">
      <c r="A17" s="10"/>
      <c r="B17" s="10"/>
      <c r="C17" s="93"/>
      <c r="D17" s="10" t="s">
        <v>64</v>
      </c>
      <c r="E17" s="93">
        <v>4</v>
      </c>
      <c r="F17" s="10"/>
      <c r="G17" s="93"/>
      <c r="H17" s="74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</row>
    <row r="18" spans="1:33" x14ac:dyDescent="0.3">
      <c r="A18" s="10"/>
      <c r="B18" s="10"/>
      <c r="C18" s="93"/>
      <c r="D18" s="10" t="s">
        <v>21</v>
      </c>
      <c r="E18" s="93">
        <v>7</v>
      </c>
      <c r="F18" s="10"/>
      <c r="G18" s="93"/>
      <c r="H18" s="74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</row>
    <row r="19" spans="1:33" x14ac:dyDescent="0.3">
      <c r="A19" s="10"/>
      <c r="B19" s="10"/>
      <c r="C19" s="93"/>
      <c r="D19" s="10" t="s">
        <v>65</v>
      </c>
      <c r="E19" s="31">
        <v>5</v>
      </c>
      <c r="F19" s="10"/>
      <c r="G19" s="93"/>
      <c r="H19" s="74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</row>
    <row r="20" spans="1:33" x14ac:dyDescent="0.3">
      <c r="A20" s="10"/>
      <c r="B20" s="10"/>
      <c r="C20" s="93"/>
      <c r="D20" s="10" t="s">
        <v>66</v>
      </c>
      <c r="E20" s="31">
        <v>3</v>
      </c>
      <c r="F20" s="10"/>
      <c r="G20" s="93"/>
      <c r="H20" s="74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</row>
    <row r="21" spans="1:33" x14ac:dyDescent="0.3">
      <c r="A21" s="10"/>
      <c r="B21" s="10"/>
      <c r="C21" s="93"/>
      <c r="D21" s="10"/>
      <c r="E21" s="93"/>
      <c r="F21" s="10"/>
      <c r="G21" s="93"/>
      <c r="H21" s="74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</row>
    <row r="22" spans="1:33" ht="40.5" customHeight="1" x14ac:dyDescent="0.25">
      <c r="A22" s="13" t="s">
        <v>67</v>
      </c>
      <c r="B22" s="13" t="s">
        <v>2</v>
      </c>
      <c r="C22" s="95" t="s">
        <v>49</v>
      </c>
      <c r="D22" s="13" t="s">
        <v>4</v>
      </c>
      <c r="E22" s="95" t="s">
        <v>50</v>
      </c>
      <c r="F22" s="13" t="s">
        <v>3</v>
      </c>
      <c r="G22" s="95" t="s">
        <v>50</v>
      </c>
      <c r="H22" s="74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</row>
    <row r="23" spans="1:33" x14ac:dyDescent="0.3">
      <c r="A23" s="10"/>
      <c r="B23" s="10" t="s">
        <v>14</v>
      </c>
      <c r="C23" s="93">
        <v>20</v>
      </c>
      <c r="D23" s="10" t="s">
        <v>22</v>
      </c>
      <c r="E23" s="93">
        <v>10</v>
      </c>
      <c r="F23" s="10" t="s">
        <v>68</v>
      </c>
      <c r="G23" s="93">
        <v>10</v>
      </c>
      <c r="H23" s="74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</row>
    <row r="24" spans="1:33" x14ac:dyDescent="0.3">
      <c r="A24" s="10"/>
      <c r="B24" s="10" t="s">
        <v>69</v>
      </c>
      <c r="C24" s="93">
        <v>25</v>
      </c>
      <c r="D24" s="10" t="s">
        <v>70</v>
      </c>
      <c r="E24" s="31">
        <v>6</v>
      </c>
      <c r="F24" s="10" t="s">
        <v>71</v>
      </c>
      <c r="G24" s="93">
        <v>8</v>
      </c>
      <c r="H24" s="74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</row>
    <row r="25" spans="1:33" x14ac:dyDescent="0.3">
      <c r="A25" s="10"/>
      <c r="B25" s="10" t="s">
        <v>72</v>
      </c>
      <c r="C25" s="93">
        <v>30</v>
      </c>
      <c r="D25" s="10" t="s">
        <v>57</v>
      </c>
      <c r="E25" s="31">
        <v>3</v>
      </c>
      <c r="F25" s="10" t="s">
        <v>18</v>
      </c>
      <c r="G25" s="93">
        <v>9</v>
      </c>
      <c r="H25" s="74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</row>
    <row r="26" spans="1:33" x14ac:dyDescent="0.3">
      <c r="A26" s="10"/>
      <c r="B26" s="10"/>
      <c r="C26" s="93"/>
      <c r="D26" s="10" t="s">
        <v>73</v>
      </c>
      <c r="E26" s="31">
        <v>5</v>
      </c>
      <c r="F26" s="10" t="s">
        <v>74</v>
      </c>
      <c r="G26" s="93">
        <v>20</v>
      </c>
      <c r="H26" s="74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</row>
    <row r="27" spans="1:33" x14ac:dyDescent="0.3">
      <c r="A27" s="10"/>
      <c r="B27" s="10"/>
      <c r="C27" s="93"/>
      <c r="D27" s="10" t="s">
        <v>22</v>
      </c>
      <c r="E27" s="31">
        <v>8</v>
      </c>
      <c r="F27" s="10"/>
      <c r="G27" s="93"/>
      <c r="H27" s="74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</row>
    <row r="28" spans="1:33" x14ac:dyDescent="0.3">
      <c r="A28" s="10"/>
      <c r="B28" s="10"/>
      <c r="C28" s="93"/>
      <c r="D28" s="10" t="s">
        <v>75</v>
      </c>
      <c r="E28" s="93">
        <v>8</v>
      </c>
      <c r="F28" s="10"/>
      <c r="G28" s="93"/>
      <c r="H28" s="74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</row>
    <row r="29" spans="1:33" x14ac:dyDescent="0.3">
      <c r="A29" s="10"/>
      <c r="B29" s="10"/>
      <c r="C29" s="93"/>
      <c r="D29" s="10" t="s">
        <v>76</v>
      </c>
      <c r="E29" s="93">
        <v>7</v>
      </c>
      <c r="F29" s="10"/>
      <c r="G29" s="93"/>
      <c r="H29" s="74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</row>
    <row r="30" spans="1:33" x14ac:dyDescent="0.3">
      <c r="A30" s="10"/>
      <c r="B30" s="10"/>
      <c r="C30" s="93"/>
      <c r="D30" s="10" t="s">
        <v>77</v>
      </c>
      <c r="E30" s="93">
        <v>4</v>
      </c>
      <c r="F30" s="10"/>
      <c r="G30" s="93"/>
      <c r="H30" s="74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</row>
    <row r="31" spans="1:33" x14ac:dyDescent="0.3">
      <c r="A31" s="10"/>
      <c r="B31" s="10"/>
      <c r="C31" s="93"/>
      <c r="D31" s="10" t="s">
        <v>78</v>
      </c>
      <c r="E31" s="93">
        <v>4</v>
      </c>
      <c r="F31" s="10"/>
      <c r="G31" s="93"/>
      <c r="H31" s="74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</row>
    <row r="32" spans="1:33" x14ac:dyDescent="0.3">
      <c r="A32" s="10"/>
      <c r="B32" s="10"/>
      <c r="C32" s="93"/>
      <c r="D32" s="10" t="s">
        <v>79</v>
      </c>
      <c r="E32" s="31">
        <v>3</v>
      </c>
      <c r="F32" s="10"/>
      <c r="G32" s="93"/>
      <c r="H32" s="74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</row>
    <row r="33" spans="1:33" x14ac:dyDescent="0.3">
      <c r="A33" s="10"/>
      <c r="B33" s="10"/>
      <c r="C33" s="93"/>
      <c r="D33" s="10" t="s">
        <v>80</v>
      </c>
      <c r="E33" s="31">
        <v>5</v>
      </c>
      <c r="F33" s="10"/>
      <c r="G33" s="93"/>
      <c r="H33" s="74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</row>
    <row r="34" spans="1:33" x14ac:dyDescent="0.3">
      <c r="A34" s="10"/>
      <c r="B34" s="10"/>
      <c r="C34" s="93"/>
      <c r="D34" s="10"/>
      <c r="E34" s="93"/>
      <c r="F34" s="10"/>
      <c r="G34" s="93"/>
      <c r="H34" s="74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</row>
    <row r="35" spans="1:33" x14ac:dyDescent="0.3">
      <c r="A35" s="10"/>
      <c r="B35" s="10"/>
      <c r="C35" s="93"/>
      <c r="D35" s="10"/>
      <c r="E35" s="93"/>
      <c r="F35" s="10"/>
      <c r="G35" s="93"/>
      <c r="H35" s="74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</row>
  </sheetData>
  <mergeCells count="1">
    <mergeCell ref="A1:G1"/>
  </mergeCells>
  <dataValidations count="7">
    <dataValidation type="list" allowBlank="1" showErrorMessage="1" sqref="K6">
      <formula1>A1:A5</formula1>
    </dataValidation>
    <dataValidation type="list" allowBlank="1" showErrorMessage="1" sqref="K7">
      <formula1>A1:A5</formula1>
    </dataValidation>
    <dataValidation type="list" allowBlank="1" showErrorMessage="1" sqref="K8">
      <formula1>A1:A5</formula1>
    </dataValidation>
    <dataValidation type="list" allowBlank="1" showErrorMessage="1" sqref="K9">
      <formula1>A1:A5</formula1>
    </dataValidation>
    <dataValidation type="list" allowBlank="1" showErrorMessage="1" sqref="K10">
      <formula1>A1:A5</formula1>
    </dataValidation>
    <dataValidation type="list" allowBlank="1" showErrorMessage="1" sqref="K11">
      <formula1>A1:A5</formula1>
    </dataValidation>
    <dataValidation type="list" allowBlank="1" showErrorMessage="1" sqref="K12">
      <formula1>A1:A5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workbookViewId="0"/>
  </sheetViews>
  <sheetFormatPr defaultColWidth="9.85546875" defaultRowHeight="15" customHeight="1" x14ac:dyDescent="0.2"/>
  <cols>
    <col min="1" max="2" width="50.42578125" customWidth="1"/>
    <col min="3" max="3" width="41.42578125" customWidth="1"/>
    <col min="4" max="4" width="33.85546875" customWidth="1"/>
    <col min="5" max="5" width="26.140625" customWidth="1"/>
    <col min="6" max="6" width="25.140625" customWidth="1"/>
    <col min="7" max="7" width="32.42578125" customWidth="1"/>
    <col min="8" max="8" width="24.28515625" customWidth="1"/>
    <col min="9" max="9" width="21.7109375" customWidth="1"/>
    <col min="10" max="10" width="31" customWidth="1"/>
    <col min="11" max="11" width="20.85546875" customWidth="1"/>
    <col min="12" max="12" width="26.140625" customWidth="1"/>
    <col min="13" max="13" width="19" customWidth="1"/>
    <col min="14" max="14" width="16.28515625" customWidth="1"/>
    <col min="15" max="16" width="17.140625" customWidth="1"/>
    <col min="17" max="17" width="18.140625" customWidth="1"/>
    <col min="18" max="18" width="27" customWidth="1"/>
    <col min="19" max="19" width="16.28515625" customWidth="1"/>
  </cols>
  <sheetData>
    <row r="1" spans="1:20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90"/>
      <c r="N1" s="90"/>
      <c r="O1" s="90"/>
      <c r="P1" s="90"/>
      <c r="Q1" s="90"/>
      <c r="R1" s="90"/>
      <c r="S1" s="90"/>
      <c r="T1" s="75"/>
    </row>
    <row r="2" spans="1:20" ht="20.25" x14ac:dyDescent="0.3">
      <c r="A2" s="1" t="s">
        <v>81</v>
      </c>
      <c r="B2" s="1" t="s">
        <v>7</v>
      </c>
      <c r="C2" s="1" t="s">
        <v>9</v>
      </c>
      <c r="D2" s="16"/>
      <c r="E2" s="16"/>
      <c r="F2" s="16"/>
      <c r="G2" s="16"/>
      <c r="H2" s="16"/>
      <c r="I2" s="16"/>
      <c r="J2" s="16"/>
      <c r="K2" s="16"/>
      <c r="L2" s="16"/>
      <c r="M2" s="90"/>
      <c r="N2" s="90"/>
      <c r="O2" s="90"/>
      <c r="P2" s="90"/>
      <c r="Q2" s="90"/>
      <c r="R2" s="90"/>
      <c r="S2" s="90"/>
      <c r="T2" s="75"/>
    </row>
    <row r="3" spans="1:20" ht="20.25" x14ac:dyDescent="0.3">
      <c r="A3" s="1" t="s">
        <v>6</v>
      </c>
      <c r="B3" s="1" t="s">
        <v>8</v>
      </c>
      <c r="C3" s="1" t="s">
        <v>10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75"/>
    </row>
    <row r="4" spans="1:20" x14ac:dyDescent="0.2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</row>
    <row r="5" spans="1:20" ht="20.25" customHeight="1" x14ac:dyDescent="0.3">
      <c r="A5" s="1" t="s">
        <v>81</v>
      </c>
      <c r="B5" s="1" t="s">
        <v>7</v>
      </c>
      <c r="C5" s="1" t="s">
        <v>9</v>
      </c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spans="1:20" ht="20.25" customHeight="1" x14ac:dyDescent="0.3">
      <c r="A6" s="56" t="s">
        <v>13</v>
      </c>
      <c r="B6" s="49" t="s">
        <v>17</v>
      </c>
      <c r="C6" s="49" t="s">
        <v>51</v>
      </c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</row>
    <row r="7" spans="1:20" ht="20.25" customHeight="1" x14ac:dyDescent="0.3">
      <c r="A7" s="35" t="s">
        <v>15</v>
      </c>
      <c r="B7" s="49" t="s">
        <v>16</v>
      </c>
      <c r="C7" s="49" t="s">
        <v>52</v>
      </c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</row>
    <row r="8" spans="1:20" ht="20.25" customHeight="1" x14ac:dyDescent="0.3">
      <c r="A8" s="87" t="s">
        <v>82</v>
      </c>
      <c r="B8" s="49" t="s">
        <v>54</v>
      </c>
      <c r="C8" s="49" t="s">
        <v>53</v>
      </c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20.25" customHeight="1" x14ac:dyDescent="0.3">
      <c r="A9" s="1" t="s">
        <v>6</v>
      </c>
      <c r="B9" s="75" t="s">
        <v>83</v>
      </c>
      <c r="C9" s="49" t="s">
        <v>55</v>
      </c>
      <c r="D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</row>
    <row r="10" spans="1:20" ht="20.25" customHeight="1" x14ac:dyDescent="0.3">
      <c r="A10" s="56" t="s">
        <v>14</v>
      </c>
      <c r="B10" s="1" t="s">
        <v>8</v>
      </c>
      <c r="C10" s="49" t="s">
        <v>20</v>
      </c>
      <c r="D10" s="75"/>
      <c r="E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20.25" customHeight="1" x14ac:dyDescent="0.3">
      <c r="A11" s="56" t="s">
        <v>69</v>
      </c>
      <c r="B11" s="49" t="s">
        <v>71</v>
      </c>
      <c r="C11" s="49" t="s">
        <v>56</v>
      </c>
      <c r="D11" s="75"/>
      <c r="E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</row>
    <row r="12" spans="1:20" ht="20.25" customHeight="1" x14ac:dyDescent="0.3">
      <c r="A12" s="56" t="s">
        <v>72</v>
      </c>
      <c r="B12" s="49" t="s">
        <v>68</v>
      </c>
      <c r="C12" s="49" t="s">
        <v>57</v>
      </c>
      <c r="D12" s="75"/>
      <c r="E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</row>
    <row r="13" spans="1:20" ht="20.25" customHeight="1" x14ac:dyDescent="0.3">
      <c r="B13" s="49" t="s">
        <v>18</v>
      </c>
      <c r="C13" s="49" t="s">
        <v>58</v>
      </c>
      <c r="D13" s="75"/>
      <c r="E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ht="20.25" customHeight="1" x14ac:dyDescent="0.3">
      <c r="A14" s="75"/>
      <c r="B14" s="49" t="s">
        <v>74</v>
      </c>
      <c r="C14" s="49" t="s">
        <v>59</v>
      </c>
      <c r="D14" s="75"/>
      <c r="E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ht="20.25" customHeight="1" x14ac:dyDescent="0.3">
      <c r="A15" s="75"/>
      <c r="B15" s="75"/>
      <c r="C15" s="49" t="s">
        <v>60</v>
      </c>
      <c r="D15" s="75"/>
      <c r="E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</row>
    <row r="16" spans="1:20" ht="20.25" customHeight="1" x14ac:dyDescent="0.3">
      <c r="A16" s="75"/>
      <c r="B16" s="75"/>
      <c r="C16" s="49" t="s">
        <v>61</v>
      </c>
      <c r="D16" s="75"/>
      <c r="E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20.25" customHeight="1" x14ac:dyDescent="0.3">
      <c r="A17" s="75"/>
      <c r="B17" s="75"/>
      <c r="C17" s="49" t="s">
        <v>62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</row>
    <row r="18" spans="1:20" ht="20.25" customHeight="1" x14ac:dyDescent="0.3">
      <c r="A18" s="75"/>
      <c r="B18" s="75"/>
      <c r="C18" s="49" t="s">
        <v>66</v>
      </c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</row>
    <row r="19" spans="1:20" ht="20.25" customHeight="1" x14ac:dyDescent="0.3">
      <c r="A19" s="75"/>
      <c r="B19" s="75"/>
      <c r="C19" s="49" t="s">
        <v>19</v>
      </c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</row>
    <row r="20" spans="1:20" ht="20.25" customHeight="1" x14ac:dyDescent="0.3">
      <c r="A20" s="75"/>
      <c r="B20" s="75"/>
      <c r="C20" s="49" t="s">
        <v>63</v>
      </c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</row>
    <row r="21" spans="1:20" ht="20.25" customHeight="1" x14ac:dyDescent="0.3">
      <c r="A21" s="75"/>
      <c r="B21" s="75"/>
      <c r="C21" s="49" t="s">
        <v>64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</row>
    <row r="22" spans="1:20" ht="20.25" customHeight="1" x14ac:dyDescent="0.3">
      <c r="A22" s="75"/>
      <c r="B22" s="75"/>
      <c r="C22" s="49" t="s">
        <v>21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</row>
    <row r="23" spans="1:20" ht="20.25" customHeight="1" x14ac:dyDescent="0.3">
      <c r="A23" s="75"/>
      <c r="B23" s="75"/>
      <c r="C23" s="49" t="s">
        <v>65</v>
      </c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</row>
    <row r="24" spans="1:20" x14ac:dyDescent="0.25">
      <c r="A24" s="75"/>
      <c r="B24" s="75"/>
      <c r="C24" s="75" t="s">
        <v>84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</row>
    <row r="25" spans="1:20" ht="20.25" x14ac:dyDescent="0.3">
      <c r="A25" s="75"/>
      <c r="B25" s="75"/>
      <c r="C25" s="1" t="s">
        <v>10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</row>
    <row r="26" spans="1:20" ht="20.25" x14ac:dyDescent="0.3">
      <c r="A26" s="75"/>
      <c r="B26" s="75"/>
      <c r="C26" s="49" t="s">
        <v>70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</row>
    <row r="27" spans="1:20" ht="20.25" x14ac:dyDescent="0.3">
      <c r="A27" s="75"/>
      <c r="B27" s="75"/>
      <c r="C27" s="49" t="s">
        <v>23</v>
      </c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</row>
    <row r="28" spans="1:20" ht="20.25" customHeight="1" x14ac:dyDescent="0.3">
      <c r="C28" s="49" t="s">
        <v>73</v>
      </c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</row>
    <row r="29" spans="1:20" ht="20.25" customHeight="1" x14ac:dyDescent="0.3">
      <c r="C29" s="49" t="s">
        <v>22</v>
      </c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  <row r="30" spans="1:20" ht="20.25" customHeight="1" x14ac:dyDescent="0.3">
      <c r="C30" s="49" t="s">
        <v>22</v>
      </c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  <row r="31" spans="1:20" ht="20.25" customHeight="1" x14ac:dyDescent="0.3">
      <c r="C31" s="49" t="s">
        <v>75</v>
      </c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</row>
    <row r="32" spans="1:20" ht="20.25" customHeight="1" x14ac:dyDescent="0.3">
      <c r="C32" s="49" t="s">
        <v>76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</row>
    <row r="33" spans="1:20" ht="20.25" customHeight="1" x14ac:dyDescent="0.3">
      <c r="C33" s="49" t="s">
        <v>77</v>
      </c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</row>
    <row r="34" spans="1:20" ht="20.25" customHeight="1" x14ac:dyDescent="0.3">
      <c r="C34" s="49" t="s">
        <v>78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</row>
    <row r="35" spans="1:20" ht="20.25" customHeight="1" x14ac:dyDescent="0.3">
      <c r="C35" s="49" t="s">
        <v>79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</row>
    <row r="36" spans="1:20" ht="20.25" customHeight="1" x14ac:dyDescent="0.3">
      <c r="C36" s="49" t="s">
        <v>80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1:20" ht="20.25" customHeight="1" x14ac:dyDescent="0.25">
      <c r="A37" s="73" t="s">
        <v>85</v>
      </c>
      <c r="B37" s="73" t="s">
        <v>86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</row>
    <row r="38" spans="1:20" ht="20.25" customHeight="1" x14ac:dyDescent="0.25">
      <c r="A38" s="73" t="s">
        <v>15</v>
      </c>
      <c r="B38" s="32">
        <f>+Sheet2!C3</f>
        <v>20</v>
      </c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</row>
    <row r="39" spans="1:20" ht="20.25" customHeight="1" x14ac:dyDescent="0.25">
      <c r="A39" s="73" t="s">
        <v>13</v>
      </c>
      <c r="B39" s="32">
        <f>+Sheet2!C4</f>
        <v>25</v>
      </c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</row>
    <row r="40" spans="1:20" ht="20.25" customHeight="1" x14ac:dyDescent="0.25">
      <c r="A40" s="73" t="s">
        <v>17</v>
      </c>
      <c r="B40" s="32">
        <f>+Sheet2!G3</f>
        <v>15</v>
      </c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</row>
    <row r="41" spans="1:20" ht="20.25" customHeight="1" x14ac:dyDescent="0.25">
      <c r="A41" s="73" t="s">
        <v>16</v>
      </c>
      <c r="B41" s="32">
        <f>+Sheet2!G4</f>
        <v>12</v>
      </c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</row>
    <row r="42" spans="1:20" ht="20.25" customHeight="1" x14ac:dyDescent="0.25">
      <c r="A42" s="73" t="s">
        <v>54</v>
      </c>
      <c r="B42" s="32">
        <f>+Sheet2!G5</f>
        <v>10</v>
      </c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</row>
    <row r="43" spans="1:20" ht="20.25" customHeight="1" x14ac:dyDescent="0.25">
      <c r="A43" s="73" t="s">
        <v>51</v>
      </c>
      <c r="B43" s="32">
        <f>+Sheet2!E3</f>
        <v>6</v>
      </c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</row>
    <row r="44" spans="1:20" ht="20.25" customHeight="1" x14ac:dyDescent="0.25">
      <c r="A44" s="73" t="s">
        <v>52</v>
      </c>
      <c r="B44" s="32">
        <f>+Sheet2!E4</f>
        <v>4</v>
      </c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</row>
    <row r="45" spans="1:20" ht="20.25" customHeight="1" x14ac:dyDescent="0.25">
      <c r="A45" s="73" t="s">
        <v>53</v>
      </c>
      <c r="B45" s="32">
        <f>+Sheet2!E5</f>
        <v>5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</row>
    <row r="46" spans="1:20" ht="20.25" customHeight="1" x14ac:dyDescent="0.25">
      <c r="A46" s="73" t="s">
        <v>55</v>
      </c>
      <c r="B46" s="32">
        <f>+Sheet2!E6</f>
        <v>4</v>
      </c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</row>
    <row r="47" spans="1:20" ht="20.25" customHeight="1" x14ac:dyDescent="0.25">
      <c r="A47" s="73" t="s">
        <v>20</v>
      </c>
      <c r="B47" s="32">
        <f>+Sheet2!E7</f>
        <v>4</v>
      </c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</row>
    <row r="48" spans="1:20" ht="20.25" customHeight="1" x14ac:dyDescent="0.25">
      <c r="A48" s="73" t="s">
        <v>56</v>
      </c>
      <c r="B48" s="32">
        <f>+Sheet2!E8</f>
        <v>10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</row>
    <row r="49" spans="1:20" ht="20.25" customHeight="1" x14ac:dyDescent="0.25">
      <c r="A49" s="73" t="s">
        <v>57</v>
      </c>
      <c r="B49" s="32">
        <f>+Sheet2!E9</f>
        <v>2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</row>
    <row r="50" spans="1:20" ht="20.25" customHeight="1" x14ac:dyDescent="0.25">
      <c r="A50" s="73" t="s">
        <v>58</v>
      </c>
      <c r="B50" s="32">
        <f>+Sheet2!E10</f>
        <v>2</v>
      </c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</row>
    <row r="51" spans="1:20" ht="20.25" customHeight="1" x14ac:dyDescent="0.25">
      <c r="A51" s="73" t="s">
        <v>59</v>
      </c>
      <c r="B51" s="32">
        <f>+Sheet2!E11</f>
        <v>5</v>
      </c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</row>
    <row r="52" spans="1:20" ht="20.25" customHeight="1" x14ac:dyDescent="0.25">
      <c r="A52" s="73" t="s">
        <v>60</v>
      </c>
      <c r="B52" s="32">
        <f>+Sheet2!E12</f>
        <v>5</v>
      </c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</row>
    <row r="53" spans="1:20" ht="20.25" customHeight="1" x14ac:dyDescent="0.25">
      <c r="A53" s="73" t="s">
        <v>61</v>
      </c>
      <c r="B53" s="32">
        <f>+Sheet2!E13</f>
        <v>10</v>
      </c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</row>
    <row r="54" spans="1:20" ht="20.25" customHeight="1" x14ac:dyDescent="0.25">
      <c r="A54" s="73" t="s">
        <v>62</v>
      </c>
      <c r="B54" s="32">
        <f>+Sheet2!E14</f>
        <v>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</row>
    <row r="55" spans="1:20" ht="20.25" customHeight="1" x14ac:dyDescent="0.25">
      <c r="A55" s="73" t="s">
        <v>19</v>
      </c>
      <c r="B55" s="32">
        <f>+Sheet2!E15</f>
        <v>3</v>
      </c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</row>
    <row r="56" spans="1:20" ht="20.25" customHeight="1" x14ac:dyDescent="0.25">
      <c r="A56" s="73" t="s">
        <v>63</v>
      </c>
      <c r="B56" s="32">
        <f>+Sheet2!E16</f>
        <v>5</v>
      </c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</row>
    <row r="57" spans="1:20" ht="20.25" customHeight="1" x14ac:dyDescent="0.25">
      <c r="A57" s="73" t="s">
        <v>64</v>
      </c>
      <c r="B57" s="32">
        <f>+Sheet2!E17</f>
        <v>4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</row>
    <row r="58" spans="1:20" ht="20.25" customHeight="1" x14ac:dyDescent="0.25">
      <c r="A58" s="73" t="s">
        <v>21</v>
      </c>
      <c r="B58" s="32">
        <f>+Sheet2!E18</f>
        <v>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</row>
    <row r="59" spans="1:20" ht="20.25" customHeight="1" x14ac:dyDescent="0.25">
      <c r="A59" s="73" t="s">
        <v>65</v>
      </c>
      <c r="B59" s="32">
        <f>+Sheet2!E19</f>
        <v>5</v>
      </c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</row>
    <row r="60" spans="1:20" ht="20.25" customHeight="1" x14ac:dyDescent="0.25">
      <c r="A60" s="73" t="s">
        <v>66</v>
      </c>
      <c r="B60" s="32">
        <f>+Sheet2!E20</f>
        <v>3</v>
      </c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</row>
    <row r="61" spans="1:20" ht="20.25" customHeight="1" x14ac:dyDescent="0.25">
      <c r="A61" s="98" t="s">
        <v>14</v>
      </c>
      <c r="B61" s="32">
        <v>25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</row>
    <row r="62" spans="1:20" ht="20.25" customHeight="1" x14ac:dyDescent="0.25">
      <c r="A62" s="98" t="s">
        <v>69</v>
      </c>
      <c r="B62" s="32">
        <f>+Sheet2!C24</f>
        <v>25</v>
      </c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</row>
    <row r="63" spans="1:20" ht="20.25" customHeight="1" x14ac:dyDescent="0.25">
      <c r="A63" s="98" t="s">
        <v>72</v>
      </c>
      <c r="B63" s="32">
        <f>+Sheet2!C25</f>
        <v>30</v>
      </c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</row>
    <row r="64" spans="1:20" ht="20.25" customHeight="1" x14ac:dyDescent="0.25">
      <c r="A64" s="98" t="s">
        <v>68</v>
      </c>
      <c r="B64" s="32">
        <f>+Sheet2!G23</f>
        <v>10</v>
      </c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</row>
    <row r="65" spans="1:20" ht="20.25" customHeight="1" x14ac:dyDescent="0.25">
      <c r="A65" s="98" t="s">
        <v>71</v>
      </c>
      <c r="B65" s="32">
        <f>+Sheet2!G24</f>
        <v>8</v>
      </c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</row>
    <row r="66" spans="1:20" ht="20.25" customHeight="1" x14ac:dyDescent="0.25">
      <c r="A66" s="98" t="s">
        <v>18</v>
      </c>
      <c r="B66" s="32">
        <f>+Sheet2!G25</f>
        <v>9</v>
      </c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</row>
    <row r="67" spans="1:20" ht="20.25" customHeight="1" x14ac:dyDescent="0.25">
      <c r="A67" s="98" t="s">
        <v>74</v>
      </c>
      <c r="B67" s="32">
        <f>+Sheet2!G26</f>
        <v>20</v>
      </c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</row>
    <row r="68" spans="1:20" ht="20.25" customHeight="1" x14ac:dyDescent="0.25">
      <c r="A68" s="98" t="s">
        <v>22</v>
      </c>
      <c r="B68" s="32">
        <f>+Sheet2!E23</f>
        <v>10</v>
      </c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</row>
    <row r="69" spans="1:20" ht="20.25" customHeight="1" x14ac:dyDescent="0.25">
      <c r="A69" s="98" t="s">
        <v>70</v>
      </c>
      <c r="B69" s="32">
        <f>+Sheet2!E24</f>
        <v>6</v>
      </c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</row>
    <row r="70" spans="1:20" ht="20.25" customHeight="1" x14ac:dyDescent="0.25">
      <c r="A70" s="98" t="s">
        <v>23</v>
      </c>
      <c r="B70" s="32">
        <v>2</v>
      </c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</row>
    <row r="71" spans="1:20" ht="20.25" customHeight="1" x14ac:dyDescent="0.25">
      <c r="A71" s="98" t="s">
        <v>73</v>
      </c>
      <c r="B71" s="32">
        <f>+Sheet2!E26</f>
        <v>5</v>
      </c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</row>
    <row r="72" spans="1:20" ht="20.25" customHeight="1" x14ac:dyDescent="0.25">
      <c r="A72" s="98" t="s">
        <v>22</v>
      </c>
      <c r="B72" s="32">
        <f>+Sheet2!E27</f>
        <v>8</v>
      </c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</row>
    <row r="73" spans="1:20" ht="20.25" customHeight="1" x14ac:dyDescent="0.25">
      <c r="A73" s="98" t="s">
        <v>75</v>
      </c>
      <c r="B73" s="32">
        <f>+Sheet2!E28</f>
        <v>8</v>
      </c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</row>
    <row r="74" spans="1:20" ht="20.25" customHeight="1" x14ac:dyDescent="0.25">
      <c r="A74" s="98" t="s">
        <v>76</v>
      </c>
      <c r="B74" s="32">
        <f>+Sheet2!E29</f>
        <v>7</v>
      </c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</row>
    <row r="75" spans="1:20" ht="20.25" customHeight="1" x14ac:dyDescent="0.25">
      <c r="A75" s="98" t="s">
        <v>77</v>
      </c>
      <c r="B75" s="32">
        <f>+Sheet2!E30</f>
        <v>4</v>
      </c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</row>
    <row r="76" spans="1:20" ht="20.25" customHeight="1" x14ac:dyDescent="0.25">
      <c r="A76" s="98" t="s">
        <v>78</v>
      </c>
      <c r="B76" s="32">
        <f>+Sheet2!E31</f>
        <v>4</v>
      </c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</row>
    <row r="77" spans="1:20" ht="20.25" customHeight="1" x14ac:dyDescent="0.25">
      <c r="A77" s="98" t="s">
        <v>79</v>
      </c>
      <c r="B77" s="32">
        <f>+Sheet2!E32</f>
        <v>3</v>
      </c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</row>
    <row r="78" spans="1:20" ht="20.25" customHeight="1" x14ac:dyDescent="0.25">
      <c r="A78" s="98" t="s">
        <v>80</v>
      </c>
      <c r="B78" s="32">
        <f>+Sheet2!E33</f>
        <v>5</v>
      </c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24</vt:i4>
      </vt:variant>
    </vt:vector>
  </HeadingPairs>
  <TitlesOfParts>
    <vt:vector size="28" baseType="lpstr">
      <vt:lpstr>Sheet1</vt:lpstr>
      <vt:lpstr>Sheet5</vt:lpstr>
      <vt:lpstr>Sheet2</vt:lpstr>
      <vt:lpstr>Sheet3</vt:lpstr>
      <vt:lpstr>A</vt:lpstr>
      <vt:lpstr>B</vt:lpstr>
      <vt:lpstr>C_</vt:lpstr>
      <vt:lpstr>D</vt:lpstr>
      <vt:lpstr>E</vt:lpstr>
      <vt:lpstr>F</vt:lpstr>
      <vt:lpstr>F_Preservation</vt:lpstr>
      <vt:lpstr>F_Reconstruction</vt:lpstr>
      <vt:lpstr>F_Rehabilitation</vt:lpstr>
      <vt:lpstr>FP</vt:lpstr>
      <vt:lpstr>Fpresr</vt:lpstr>
      <vt:lpstr>FR</vt:lpstr>
      <vt:lpstr>FRE</vt:lpstr>
      <vt:lpstr>Frecon</vt:lpstr>
      <vt:lpstr>Frehab</vt:lpstr>
      <vt:lpstr>R_Preservation</vt:lpstr>
      <vt:lpstr>R_Reconstruction</vt:lpstr>
      <vt:lpstr>R_Rehabilitation</vt:lpstr>
      <vt:lpstr>RP</vt:lpstr>
      <vt:lpstr>Rpresr</vt:lpstr>
      <vt:lpstr>RR</vt:lpstr>
      <vt:lpstr>RRE</vt:lpstr>
      <vt:lpstr>Rrecon</vt:lpstr>
      <vt:lpstr>Rrehab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</dc:creator>
  <cp:lastModifiedBy>Dennis</cp:lastModifiedBy>
  <dcterms:created xsi:type="dcterms:W3CDTF">2013-04-01T16:23:58Z</dcterms:created>
  <dcterms:modified xsi:type="dcterms:W3CDTF">2013-04-01T16:23:58Z</dcterms:modified>
</cp:coreProperties>
</file>